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Moj disk\SPORT LJUBLJANA - razpisna dokumentacija gradbena obnova igrisca Stozice\"/>
    </mc:Choice>
  </mc:AlternateContent>
  <xr:revisionPtr revIDLastSave="0" documentId="8_{E999A042-3311-4365-8DB5-5315DB3B126D}" xr6:coauthVersionLast="47" xr6:coauthVersionMax="47" xr10:uidLastSave="{00000000-0000-0000-0000-000000000000}"/>
  <bookViews>
    <workbookView xWindow="-120" yWindow="-120" windowWidth="29040" windowHeight="18240" tabRatio="815" xr2:uid="{00000000-000D-0000-FFFF-FFFF00000000}"/>
  </bookViews>
  <sheets>
    <sheet name="REKAPITULACIJA" sheetId="28" r:id="rId1"/>
    <sheet name="PRIPRAVLJALNA IN ZAKLJUČNA DELA" sheetId="40" r:id="rId2"/>
    <sheet name="ZEMELJSKA DELA" sheetId="33" r:id="rId3"/>
    <sheet name="NAMAKALNI SISTEM" sheetId="38" r:id="rId4"/>
    <sheet name="OGREVALNI SISTEM" sheetId="41" r:id="rId5"/>
    <sheet name="UMETNA TRAVA" sheetId="42" r:id="rId6"/>
  </sheets>
  <definedNames>
    <definedName name="_xlnm.Print_Area" localSheetId="3">'NAMAKALNI SISTEM'!$A$1:$F$57</definedName>
    <definedName name="_xlnm.Print_Area" localSheetId="4">'OGREVALNI SISTEM'!$A$1:$F$16</definedName>
    <definedName name="_xlnm.Print_Area" localSheetId="1">'PRIPRAVLJALNA IN ZAKLJUČNA DELA'!$A$1:$F$25</definedName>
    <definedName name="_xlnm.Print_Area" localSheetId="0">REKAPITULACIJA!$A$5:$E$30</definedName>
    <definedName name="_xlnm.Print_Area" localSheetId="5">'UMETNA TRAVA'!$A$1:$F$23</definedName>
    <definedName name="_xlnm.Print_Area" localSheetId="2">'ZEMELJSKA DELA'!$A$1:$F$30</definedName>
    <definedName name="_xlnm.Print_Titles" localSheetId="3">'NAMAKALNI SISTEM'!$1:$1</definedName>
    <definedName name="_xlnm.Print_Titles" localSheetId="4">'OGREVALNI SISTEM'!$1:$1</definedName>
    <definedName name="_xlnm.Print_Titles" localSheetId="1">'PRIPRAVLJALNA IN ZAKLJUČNA DELA'!$1:$1</definedName>
    <definedName name="_xlnm.Print_Titles" localSheetId="5">'UMETNA TRAVA'!$1:$1</definedName>
    <definedName name="_xlnm.Print_Titles" localSheetId="2">'ZEMELJSKA DELA'!$1:$1</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3" l="1"/>
  <c r="F21" i="40"/>
  <c r="F19" i="40"/>
  <c r="F17" i="40"/>
  <c r="F15" i="40"/>
  <c r="F13" i="40"/>
  <c r="F9" i="40"/>
  <c r="F7" i="40"/>
  <c r="F54" i="38"/>
  <c r="F48" i="38"/>
  <c r="F18" i="38"/>
  <c r="F50" i="38"/>
  <c r="F46" i="38"/>
  <c r="F44" i="38"/>
  <c r="F41" i="38"/>
  <c r="F39" i="38"/>
  <c r="F37" i="38"/>
  <c r="F34" i="38"/>
  <c r="F32" i="38"/>
  <c r="F30" i="38"/>
  <c r="F28" i="38"/>
  <c r="F26" i="38"/>
  <c r="F24" i="38"/>
  <c r="F22" i="38"/>
  <c r="F20" i="38"/>
  <c r="F11" i="38"/>
  <c r="F9" i="38"/>
  <c r="F7" i="38"/>
  <c r="F11" i="42"/>
  <c r="F9" i="42"/>
  <c r="F7" i="42"/>
  <c r="F27" i="33"/>
  <c r="F25" i="33"/>
  <c r="F21" i="33"/>
  <c r="F19" i="33"/>
  <c r="F17" i="33"/>
  <c r="F15" i="33"/>
  <c r="F13" i="33"/>
  <c r="F11" i="33"/>
  <c r="F9" i="33"/>
  <c r="F7" i="33"/>
  <c r="F13" i="41"/>
  <c r="F11" i="41"/>
  <c r="F10" i="41"/>
  <c r="F9" i="41"/>
  <c r="F7" i="41"/>
  <c r="F23" i="42" l="1"/>
  <c r="E17" i="28" s="1"/>
  <c r="F16" i="41"/>
  <c r="E16" i="28" s="1"/>
  <c r="F57" i="38"/>
  <c r="E15" i="28" s="1"/>
  <c r="F25" i="40"/>
  <c r="E13" i="28" s="1"/>
  <c r="F30" i="33"/>
  <c r="E14" i="28" s="1"/>
  <c r="E20" i="28" l="1"/>
  <c r="E21" i="28" s="1"/>
  <c r="E22" i="28" s="1"/>
  <c r="E23" i="28" s="1"/>
  <c r="E26" i="28" s="1"/>
</calcChain>
</file>

<file path=xl/sharedStrings.xml><?xml version="1.0" encoding="utf-8"?>
<sst xmlns="http://schemas.openxmlformats.org/spreadsheetml/2006/main" count="167" uniqueCount="101">
  <si>
    <t>post.</t>
  </si>
  <si>
    <t>količina</t>
  </si>
  <si>
    <t>enota</t>
  </si>
  <si>
    <t>Opis</t>
  </si>
  <si>
    <t>2</t>
  </si>
  <si>
    <t>3</t>
  </si>
  <si>
    <t>REKAPITULACIJA</t>
  </si>
  <si>
    <t>cena/enoto</t>
  </si>
  <si>
    <t>cena</t>
  </si>
  <si>
    <t>SKUPAJ BREZ DDV-ja</t>
  </si>
  <si>
    <t>SKUPAJ Z DDV-jem</t>
  </si>
  <si>
    <t>DDV</t>
  </si>
  <si>
    <t>4</t>
  </si>
  <si>
    <t>NEPREDVIDENA DODATNA DELA 10%</t>
  </si>
  <si>
    <t>OSNOVA ZA DDV</t>
  </si>
  <si>
    <t>OPOMBE:
- CENA NAJ VKLJUČUJE DOBAVO IN UPORABO VSEGA MATERIALA TER VSA DELA POTREBNA ZA IZVEDBO POSAMEZNE POSTAVKE, ČE TUDI TO NI POSEBEJ NAVEDENO V POSAMEZNI POSTAVKI. 
- NA DEJANSKO VREDNOST PREDVIDENE INVESTICIJE BO IMEL VPLIV OBSEG DEL, KI SE BO POKAZAL ZA POTREBNEGA NA LICU MESTA.
- NAROČNIK SI PRIDRŽUJE PRAVICO NAROČITI MANJ DEL KOT JE V POPISU.</t>
  </si>
  <si>
    <t>Bon golf inženiring d.o.o., Taborska cesta 7, Domžale</t>
  </si>
  <si>
    <t>cena (€)</t>
  </si>
  <si>
    <r>
      <t>OPOMBE:</t>
    </r>
    <r>
      <rPr>
        <sz val="8"/>
        <rFont val="Calibri Light"/>
        <family val="2"/>
        <charset val="238"/>
      </rPr>
      <t xml:space="preserve">
- CENA NAJ VKLJUČUJE DOBAVO IN UPORABO VSEGA MATERIALA TER VSA DELA POTREBNA ZA IZVEDBO POSAMEZNE POSTAVKE, ČE TUDI TO NI POSEBEJ NAVEDENO V POSAMEZNI POSTAVKI.</t>
    </r>
  </si>
  <si>
    <r>
      <t xml:space="preserve">OPOMBE:
</t>
    </r>
    <r>
      <rPr>
        <sz val="8"/>
        <rFont val="Calibri Light"/>
        <family val="2"/>
        <charset val="238"/>
      </rPr>
      <t xml:space="preserve">- CENA NAJ VKLJUČUJE DOBAVO IN UPORABO VSEGA MATERIALA TER VSA DELA POTREBNA ZA IZVEDBO POSAMEZNE POSTAVKE, ČE TUDI TO NI POSEBEJ NAVEDENO V POSAMEZNI POSTAVKI. </t>
    </r>
  </si>
  <si>
    <r>
      <t>m</t>
    </r>
    <r>
      <rPr>
        <vertAlign val="superscript"/>
        <sz val="8"/>
        <rFont val="Calibri Light"/>
        <family val="2"/>
        <charset val="238"/>
      </rPr>
      <t>2</t>
    </r>
  </si>
  <si>
    <t>m</t>
  </si>
  <si>
    <t>kos</t>
  </si>
  <si>
    <t>JAVNI ZAVOD ŠPORT LJUBLJANA
STADION STOŽICE
Vojkova cesta 100, 1000 LJUBLJANA</t>
  </si>
  <si>
    <t>ZEMELJSKA DELA</t>
  </si>
  <si>
    <t>Projekt izvedenih del - ogrevanje</t>
  </si>
  <si>
    <t>Projektantski nadzor</t>
  </si>
  <si>
    <t>Zakoličba višin po plasteh  in postavitev gradbenih profilov</t>
  </si>
  <si>
    <t>m2</t>
  </si>
  <si>
    <t>m3</t>
  </si>
  <si>
    <t>kpl</t>
  </si>
  <si>
    <t>Ročno odstranjevanje obstoječih drenažnih cevi. Rezanje drenažnih cevi ob priključku na stransko drenažno cev za kasnejši prikluček novih cevi. Odvoz na deponijo izvajalca.</t>
  </si>
  <si>
    <t>NAMAKALNI SISTEM</t>
  </si>
  <si>
    <t>OGREVALNI SISTEM</t>
  </si>
  <si>
    <t>Odstranjevanje razpršilcev, ventilov in ventilskih škatel obstoječega namakalnega sistema.</t>
  </si>
  <si>
    <t>Elektromagnetni ventili</t>
  </si>
  <si>
    <t>Gibljivi priključki - Swing joint</t>
  </si>
  <si>
    <t>Centralni kontrolni sistem in dekoder kontroler</t>
  </si>
  <si>
    <t>Senzor za dež</t>
  </si>
  <si>
    <t>Razpršilci z ustreznimi šobami</t>
  </si>
  <si>
    <t>Ostali material (ventilske škatle, hitri priključek, senzor pretoka,..) po projektu</t>
  </si>
  <si>
    <t>Signalni kabel skupaj s spojnim materialom</t>
  </si>
  <si>
    <t>Ostalo - ponudnik lahko doda potrebna dela in dobave materiala glede na ugotovitve pregleda opreme in lokacije (črpalna postaja, posegi v objekt-preboji, …)</t>
  </si>
  <si>
    <t>Po odstranitvi plasti obstoječega rastnega sloja, odstranjevanje cevne mreže obstoječega ogrevalnega sistema in odvoz na deponijo izvajalca. Zaščita glavnih dovodnih in odvodnih cevi ogrevalnega sistema.</t>
  </si>
  <si>
    <t>Popis del</t>
  </si>
  <si>
    <t>Izračuni</t>
  </si>
  <si>
    <t>PRIPRAVLJALNA IN ZAKLJUČNA DELA</t>
  </si>
  <si>
    <t>SISTEM OGREVANJA IN HLAJENJA</t>
  </si>
  <si>
    <t>1</t>
  </si>
  <si>
    <t>Sprotno preverjanje enakomerne debeline plasti in enakomernega naklona plasti, drenažnih cevi in drenažnega peska, Rastne mešanice in površine travne ruše. Na površini celotnega igrišča 71x108 m</t>
  </si>
  <si>
    <t>Priprava in ureditev gradbišča, zavarovanje gradbišča med gradnjo, zavarovanje transportnih poti in organizacija deponij/razkladanja materialov</t>
  </si>
  <si>
    <t>Pridobitev dovoljenja in izvedba priključka gradbišča na državno cesto</t>
  </si>
  <si>
    <t>Manjša, nepredvidena gradbena dela - obračun na podlagi dejansko porabljenega časa in materiala zavedenega v gradbeni dnevnik in potrjenega s strani nadzornega organa naročnika.</t>
  </si>
  <si>
    <t>ur</t>
  </si>
  <si>
    <t>ocena</t>
  </si>
  <si>
    <t>Predvidena dolžina cevi na igišču</t>
  </si>
  <si>
    <t>Predvideno število spojev cevi</t>
  </si>
  <si>
    <t>Ostalo - ponudnik lahko doda potrebna dela in dobave materiala glede na ugotovitve pregleda opreme in lokacije.</t>
  </si>
  <si>
    <t>5</t>
  </si>
  <si>
    <t>Dobava in montaža namakalnega priključka na dovodni cevovod PEHD PE100 PN12,5 ø75 mm in priključkom za tlačno praznjenje namakalnega sistema.
Postavka vključuje dobavo in montažo naslednjih elementov:
DN50 metulj vijak z notranjim navojem 2 "... 1 kos.
Tlačna spojka 75 x 2 "M ... 2 kos.
Objemka 75 x 1" ... 1 kos.
Pocinkana cev DN25 l ≈ 40cm z navojem ... 2 kos.
Krogelni ventil DN25 ... 1 kos.
Ventilski jašek 590x490x307mm, tip Rain Bird VB-STD-H... 1 kos.
Komplet povezovalnega in tesnilnega materiala ... 1 komplet</t>
  </si>
  <si>
    <t>Zakoličba lokacije razpršilcev</t>
  </si>
  <si>
    <t>Dobava in polaganje cevi iz polietilena PE100, 75x4,41mm, SDR17, 10 bar za izvedbo napajalnih vodov. Postavka vključuje dobavo in montažo visokokakovostnih spojk iz polipropilena PN16 za izgradnjo celotnega cevovoda s vejami in priključki na distribucijske in elektromagnetne ventile po projektu. Izračun na meter cevovoda.</t>
  </si>
  <si>
    <t>Dobava in polaganje cevi iz polietilena PE100, 50x3,0mm, SDR17, 10 bar za izvedbo ventilskih sklopov. Postavka vključuje dobavo in vgradnjo visokokakovostnih spojk iz polipropilena PN16 za izvedbo celotne montaže po detajlu.</t>
  </si>
  <si>
    <t>Dobava in polaganje cevi iz polietilena PE100, 40x2,4mm, SDR17, 10 bar za izvedbo stranskih linij. Postavka vključuje dobavo in montažo visokokakovostnih spojk iz polipropilena PN16 za izdelavo celotnega cevovoda s spojkami za rotorje in priključki na razdelilne in elektromagnetne ventile. Izračun na meter cevovoda.</t>
  </si>
  <si>
    <t>Dobava, dobava in polaganje cevi iz polietilena PE100, 32x2,0mm, SDR17, 10 bar za oskrbo z vodo za ročni namakalni priključek. Postavka vključuje dobavo in vgradnjo visokokakovostnih spojk iz polipropilena PN16 za izvedbo celotnega cevovoda. Izračun na meter cevovoda.</t>
  </si>
  <si>
    <t xml:space="preserve">Dobava, dobava in polaganje električnega kabla za podzemno montažo s polnim profilom vodnika 5x1mm2, za napajanje elektroventilov. Kabel je položen v isti jarek z vodovodnim napeljavo. </t>
  </si>
  <si>
    <t>Dobava in montaža sklopa s 7 elektro ventili za stranske vode za dovod vode v razpršilce. Sklop ventila vključuje naslednje elemente in se izvaja v skladu s shemo, prikazano v detajlu:</t>
  </si>
  <si>
    <t>Dobava in montaža cevnega priključka za ročno namakanje za golom (gol na drugi strani kot ventili).
Priključek je izdelan iz kosa pocinkane cevi DN25 l≈50cm, ki je nameščena navpično in na katero je nameščen krogelni ventil DN25. 
Cev mora biti pritrjena z betonom ali trdno oblogo, tako da se pri uporabi namakalne cevi ne premika.
590x490x307mm, tip Rain Bird VB-STD-H</t>
  </si>
  <si>
    <t>T-komad reducirni 75mmx1"1/2Ž... 1 kom.
Objemka 75mm x 1"1/2 ... 1 kom.
Spojka 50mm x 1"1/2 ... 2 kom.
Koleno 50mm x 1"1/2Ž ... 2 kom.
T-komad 1"1/2Ž ... 7 kom.
Nipelj - tuljava 1"1/2 ... 6 kom.
Redukcijski nipelj - tuljava 1"1/2x1" ... 7 kom.
Nipelj - tuljava 1" ... 21 kom.
Krogelni ventil 1" ... 7 kom.
Holendec 1" ... 7 kom.
Elektro ventil Rain Bird 100-DV 24V ... 7 kom.
Spojka 40mm x 1" ... 7 kom.
Ventilska škatla dim. 101x69x30,5cm ... 1 kom.</t>
  </si>
  <si>
    <t>Dobava in montaža R1" zgibnega priključka (swing joint) tipa Rain Bird SJ-12-100-22 za pop-up rotorje, vključno s sponko PN16 z vijaki iz nerjavečega jekla ali T-kos z notranjim navojem R1" za cevi 50 in 63 mm.
Zgibni priključek je nameščen s pokrovčkom za zaščito pred vdorom umazanije, s katero je bil dostavljen, in napolnjen s peskom do nivoja končanega terena v polmeru cca. 40 cm od osi odprtine.</t>
  </si>
  <si>
    <t>Dobava in montaža dinamičnega pop-up razpršilca z 1" priključkom, za največji doseg 25m, tip Rain Bird 8005.
Vgradnja rotorja se izvede po izravnavi končnega sloja igrišča in vključuje ročno izkopavanje peska okoli spoja, vgradnjo razpršilca in nastavitev višine tako, da je najvišja točka razpršilca cca. 2 cm pod končno višino igrišča.
Postavka vključuje namestitev ustrezne šobe, predvidene v projektu, zapolnitev okolice razpršilca s peskom, utrjevanjem in nastavitvijo kota delovanja razpršilca.</t>
  </si>
  <si>
    <t>Pred namestitvijo razpršilcev je potrebno dobro sprati cevovod.</t>
  </si>
  <si>
    <t>Dobava in montaža digitalnega programatorja tipa Rain Bird ESP-LXME2, s 3 x ESPLXMSM12 modulom za razširitev krmilne zmogljivosti s 35 hidravličnimi elektromagnetnimi ventili. 
Programator je nameščen v bližini glavnega vhoda na igrišče.
Postavka vključuje vse potrebne zaščitne cevi, površinske kanale in potrošni material ter vsa inštalacijska dela, priključitev na napajanje in testiranje programatorja in zunanje napeljave.</t>
  </si>
  <si>
    <t>Dobava in montaža brezžičnega senzorja padavin tipa Rain Bird WR2-RFC-868. Oddajnik-sprejemnik naprave je nameščen poleg programatorja in priključen na napajalnik 220V, 50Hz, senzor padavin pa je nameščen na primernem mestu, izpostavljenem padavinam v območju komunikacije s oddajnikom-sprejemnikom.</t>
  </si>
  <si>
    <t>Različna dela pri stalnem spremljanju delovanja naprave, ročno upravljanje delovanja sistema (če centralni nadzor ni vzpostavljen v času zaključka gradnje igrišča), naknadno prilagajanje višine namestitve in kotov delovanja naprave ter podobna dela do vzpostavitve polne funkcionalnosti sistema, vključno z usposabljanjem uporabnika za samostojno uporabo in vzdrževanje sistema.</t>
  </si>
  <si>
    <t>Izdelava projekta izvedenih del s shemo izvedene montaže v elektronski obliki .dwg in treh tiskanih izvodih v merilu.
Diagram vključuje natančno zabeležene poti in profile cevovodov in kablov ter položaje elektromagnetnih ventilov z oznakami linij in naslovov dekoderjev.
Tehnična dokumentacija vključuje opis vseh stranskih vodov z opisom nameščene opreme na vsakem vodu, pretokov in časov obratovanja.</t>
  </si>
  <si>
    <t>Projekt izvedenih del - namakalni sistem - v popisu namakalnega sistema</t>
  </si>
  <si>
    <t>Izkop drenažnih jarkov za drenažno cev v  obstoječi drenažni pesek, povprečna širina izkopa 25 cm in povprečna globina izkopa 10 cm. Dobava in vgradnja drenažne cevi DN110 in zasip s pranim drenažnim peskom (naravnim) 4-8 mm do nivoja okolice.</t>
  </si>
  <si>
    <t>Dobava in vgradnja pranega drenažnega peska lomljenca 4-8 mm, razprostiranje nad drenažnimi cevmi v debelini sloja 15 cm.</t>
  </si>
  <si>
    <t>Dobava in montaža nove cevne mreže sistema ogrevanja  s polaganjem zank na razdalji 15,0 cm  v celoti skupaj z dobavo in montažo vsega potrebnega materiala, izvedbo. Predvidene cevi HDPE PE100 SDR11, ø 25 mm</t>
  </si>
  <si>
    <t>Dobava in vgradnja spojnih elementov - 45 st. koleno DN110 in priključitev novih cevi na del obstoječe cevi.</t>
  </si>
  <si>
    <t>OBNOVA NOGOMETNEGA IGRIŠČA</t>
  </si>
  <si>
    <t>POVRŠINA Z UMETNO TRAVO</t>
  </si>
  <si>
    <t>Dobava in montaža umetne trave za nogometna igrišča višine 40 mm, skupaj z polnilnim materialom iz kremenovega peska in SBR gumi granulata. Pas 2.00 x 75 m, 2,00 x 110 m</t>
  </si>
  <si>
    <t>Dobava in montaža umetne trave za nogometna igrišča višine 15 mm, skupaj z polnilnim materialom iz kremenovega peska. Pas 5,70 x 75 m</t>
  </si>
  <si>
    <t xml:space="preserve">SKUPAJ ZEMELJSKA DELA </t>
  </si>
  <si>
    <t>Odstranjevanje obstoječega materiala po plasteh - travna ruša in odvoz na deponijo izvajalca</t>
  </si>
  <si>
    <t>Odstranjevanje obstoječega materiala po plasteh - 20 cm rastne mešanice in odvoz na deponijo izvajalca (količina v raščenem stanju)</t>
  </si>
  <si>
    <t>Odstranjevanje obstoječega materiala po plasteh - 15 cm drenažnega peska in odvoz na deponijo izvajalca (količina v raščenem stanju)</t>
  </si>
  <si>
    <t xml:space="preserve">SKUPAJ POVRŠINA Z UMETNO TRAVO </t>
  </si>
  <si>
    <t xml:space="preserve">SKUPAJ OGREVALNI SISTEM </t>
  </si>
  <si>
    <t xml:space="preserve">SKUPAJ NAMAKALNI SISTEM </t>
  </si>
  <si>
    <t>Dobava in montaža namakalnega sistema po predloženem in odobrenem projektu v celoti</t>
  </si>
  <si>
    <t>odstranjevanje cevne mreže obstoječega namakalnega sistema in odvoz na deponijo izvajalca. Zaščita glavne dovodne cevi namakalnega sistema.</t>
  </si>
  <si>
    <t xml:space="preserve">kpl </t>
  </si>
  <si>
    <t>vgradnja čistega pranega peska za rastno mešanico, razprostiranje v debelini sloja 12 cm (komprimirana debelina sloja, izračunan pribitek zaradi komprimacije je 35%). Dobava rastne mešanice s strani naročnika ( glej Tehnično poročilo)</t>
  </si>
  <si>
    <t xml:space="preserve">Dobava in vgradnja travne ruše  po specifikaciji (zahtevana kvaliteta v Tehničnim poročilu) </t>
  </si>
  <si>
    <t xml:space="preserve"> vgradnja predpisane rastne mešanice, razprostiranje v debelini sloja 10 cm (komprimirana debelina sloja, izračunan pribitek zaradi komprimacije je 35%).Dobava rastne mešanice s strani naročnika (glej Tehnično poročilo)</t>
  </si>
  <si>
    <t xml:space="preserve">Odstranitev obstoječe trave  ter zvijanje pasov v role: Odvoz iz igrišča na nadomestno lokacijo naročnika v razdalji do 5 km in polaganje le te. </t>
  </si>
  <si>
    <t xml:space="preserve">Laserska izravnava terena, 0,5 % strešni naklon ( glej Tehnično poročilo) </t>
  </si>
  <si>
    <t xml:space="preserve">SKUPAJ PRIPRAVLJALNA IN ZAKLJUČNA DELA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</si>
</sst>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S_I_T_-;\-* #,##0.00\ _S_I_T_-;_-* &quot;-&quot;??\ _S_I_T_-;_-@_-"/>
  </numFmts>
  <fonts count="15" x14ac:knownFonts="1">
    <font>
      <sz val="12"/>
      <name val="Arial CE"/>
      <charset val="238"/>
    </font>
    <font>
      <sz val="12"/>
      <name val="Arial CE"/>
      <charset val="238"/>
    </font>
    <font>
      <b/>
      <sz val="8"/>
      <name val="Arial Narrow"/>
      <family val="2"/>
      <charset val="238"/>
    </font>
    <font>
      <sz val="9"/>
      <name val="Arial Narrow"/>
      <family val="2"/>
      <charset val="238"/>
    </font>
    <font>
      <sz val="8"/>
      <name val="Arial CE"/>
      <charset val="238"/>
    </font>
    <font>
      <sz val="8"/>
      <name val="Calibri Light"/>
      <family val="2"/>
      <charset val="238"/>
    </font>
    <font>
      <b/>
      <sz val="8"/>
      <name val="Calibri Light"/>
      <family val="2"/>
      <charset val="238"/>
    </font>
    <font>
      <sz val="8"/>
      <color indexed="10"/>
      <name val="Calibri Light"/>
      <family val="2"/>
      <charset val="238"/>
    </font>
    <font>
      <b/>
      <sz val="8"/>
      <color indexed="10"/>
      <name val="Calibri Light"/>
      <family val="2"/>
      <charset val="238"/>
    </font>
    <font>
      <sz val="9"/>
      <name val="Calibri Light"/>
      <family val="2"/>
      <charset val="238"/>
    </font>
    <font>
      <b/>
      <sz val="11"/>
      <name val="Calibri Light"/>
      <family val="2"/>
      <charset val="238"/>
    </font>
    <font>
      <b/>
      <sz val="9"/>
      <name val="Calibri Light"/>
      <family val="2"/>
      <charset val="238"/>
    </font>
    <font>
      <b/>
      <sz val="12"/>
      <name val="Calibri Light"/>
      <family val="2"/>
      <charset val="238"/>
    </font>
    <font>
      <sz val="12"/>
      <name val="Calibri Light"/>
      <family val="2"/>
      <charset val="238"/>
    </font>
    <font>
      <vertAlign val="superscript"/>
      <sz val="8"/>
      <name val="Calibri Light"/>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10">
    <xf numFmtId="0" fontId="0" fillId="0" borderId="0" xfId="0"/>
    <xf numFmtId="4" fontId="5" fillId="0" borderId="0" xfId="0" applyNumberFormat="1" applyFont="1" applyAlignment="1">
      <alignment vertical="top" wrapText="1"/>
    </xf>
    <xf numFmtId="0" fontId="5" fillId="0" borderId="0" xfId="0" applyFont="1" applyAlignment="1">
      <alignment horizontal="center" vertical="top"/>
    </xf>
    <xf numFmtId="0" fontId="5" fillId="0" borderId="0" xfId="0" applyFont="1" applyAlignment="1">
      <alignment vertical="top"/>
    </xf>
    <xf numFmtId="4" fontId="5" fillId="0" borderId="2" xfId="0" applyNumberFormat="1" applyFont="1" applyBorder="1" applyAlignment="1">
      <alignment horizontal="center" vertical="center"/>
    </xf>
    <xf numFmtId="4" fontId="5" fillId="0" borderId="0" xfId="0" applyNumberFormat="1" applyFont="1" applyAlignment="1">
      <alignment horizontal="center" vertical="center"/>
    </xf>
    <xf numFmtId="44" fontId="5" fillId="0" borderId="2" xfId="0" applyNumberFormat="1" applyFont="1" applyBorder="1" applyAlignment="1">
      <alignment horizontal="center" vertical="center"/>
    </xf>
    <xf numFmtId="0" fontId="5" fillId="0" borderId="0" xfId="0" applyFont="1"/>
    <xf numFmtId="0" fontId="6" fillId="0" borderId="0" xfId="0" applyFont="1" applyAlignment="1">
      <alignment horizontal="center" vertical="top" wrapText="1"/>
    </xf>
    <xf numFmtId="0" fontId="6" fillId="0" borderId="0" xfId="0" applyFont="1" applyAlignment="1">
      <alignment vertical="top" wrapText="1"/>
    </xf>
    <xf numFmtId="44" fontId="5" fillId="0" borderId="2" xfId="0" applyNumberFormat="1" applyFont="1" applyBorder="1"/>
    <xf numFmtId="1" fontId="7" fillId="0" borderId="0" xfId="0" applyNumberFormat="1" applyFont="1" applyAlignment="1">
      <alignment horizontal="center" vertical="top"/>
    </xf>
    <xf numFmtId="0" fontId="6" fillId="0" borderId="0" xfId="0" applyFont="1" applyAlignment="1">
      <alignment horizontal="left" vertical="top" wrapText="1"/>
    </xf>
    <xf numFmtId="4" fontId="7" fillId="0" borderId="2" xfId="0" applyNumberFormat="1" applyFont="1" applyBorder="1" applyAlignment="1">
      <alignment horizontal="center"/>
    </xf>
    <xf numFmtId="4" fontId="7" fillId="0" borderId="0" xfId="0" applyNumberFormat="1" applyFont="1"/>
    <xf numFmtId="44" fontId="7" fillId="0" borderId="2" xfId="0" applyNumberFormat="1" applyFont="1" applyBorder="1"/>
    <xf numFmtId="0" fontId="7" fillId="0" borderId="0" xfId="0" applyFont="1"/>
    <xf numFmtId="2" fontId="5" fillId="0" borderId="0" xfId="0" applyNumberFormat="1" applyFont="1" applyAlignment="1">
      <alignment horizontal="center" vertical="top" wrapText="1"/>
    </xf>
    <xf numFmtId="4" fontId="5" fillId="0" borderId="2" xfId="0" applyNumberFormat="1" applyFont="1" applyBorder="1" applyAlignment="1">
      <alignment horizontal="center"/>
    </xf>
    <xf numFmtId="4" fontId="5" fillId="0" borderId="0" xfId="0" applyNumberFormat="1" applyFont="1"/>
    <xf numFmtId="2" fontId="8" fillId="0" borderId="0" xfId="0" applyNumberFormat="1" applyFont="1" applyAlignment="1">
      <alignment horizontal="center" vertical="top" wrapText="1"/>
    </xf>
    <xf numFmtId="4" fontId="6" fillId="0" borderId="1" xfId="0" applyNumberFormat="1" applyFont="1" applyBorder="1" applyAlignment="1">
      <alignment vertical="top" wrapText="1"/>
    </xf>
    <xf numFmtId="4" fontId="6" fillId="0" borderId="4" xfId="0" applyNumberFormat="1" applyFont="1" applyBorder="1" applyAlignment="1">
      <alignment horizontal="center"/>
    </xf>
    <xf numFmtId="4" fontId="6" fillId="0" borderId="1" xfId="0" applyNumberFormat="1" applyFont="1" applyBorder="1"/>
    <xf numFmtId="44" fontId="6" fillId="0" borderId="4" xfId="0" applyNumberFormat="1" applyFont="1" applyBorder="1"/>
    <xf numFmtId="4" fontId="8" fillId="0" borderId="0" xfId="0" applyNumberFormat="1" applyFont="1"/>
    <xf numFmtId="0" fontId="8" fillId="0" borderId="0" xfId="0" applyFont="1"/>
    <xf numFmtId="0" fontId="7" fillId="0" borderId="0" xfId="0" applyFont="1" applyAlignment="1">
      <alignment horizontal="center" vertical="top"/>
    </xf>
    <xf numFmtId="4" fontId="7" fillId="0" borderId="0" xfId="0" applyNumberFormat="1" applyFont="1" applyAlignment="1">
      <alignment horizontal="center"/>
    </xf>
    <xf numFmtId="44" fontId="7" fillId="0" borderId="0" xfId="0" applyNumberFormat="1" applyFont="1" applyAlignment="1">
      <alignment horizontal="center"/>
    </xf>
    <xf numFmtId="44" fontId="7" fillId="0" borderId="0" xfId="0" applyNumberFormat="1" applyFont="1"/>
    <xf numFmtId="0" fontId="7" fillId="0" borderId="0" xfId="0" applyFont="1" applyAlignment="1">
      <alignment vertical="top"/>
    </xf>
    <xf numFmtId="2" fontId="7" fillId="0" borderId="0" xfId="0" applyNumberFormat="1" applyFont="1" applyAlignment="1">
      <alignment horizontal="center" vertical="top" wrapText="1"/>
    </xf>
    <xf numFmtId="0" fontId="8" fillId="0" borderId="0" xfId="0" applyFont="1" applyAlignment="1">
      <alignment vertical="top" wrapText="1"/>
    </xf>
    <xf numFmtId="0" fontId="5" fillId="0" borderId="0" xfId="0" applyFont="1" applyAlignment="1">
      <alignment horizontal="left"/>
    </xf>
    <xf numFmtId="2" fontId="6" fillId="0" borderId="0" xfId="0" applyNumberFormat="1" applyFont="1" applyAlignment="1">
      <alignment horizontal="center" vertical="top" wrapText="1"/>
    </xf>
    <xf numFmtId="0" fontId="6" fillId="0" borderId="0" xfId="0" applyFont="1"/>
    <xf numFmtId="0" fontId="5" fillId="0" borderId="0" xfId="0" applyFont="1" applyAlignment="1">
      <alignment vertical="top" wrapText="1"/>
    </xf>
    <xf numFmtId="1" fontId="5" fillId="0" borderId="0" xfId="0" applyNumberFormat="1" applyFont="1" applyAlignment="1">
      <alignment horizontal="center" vertical="top"/>
    </xf>
    <xf numFmtId="4" fontId="6" fillId="0" borderId="4" xfId="0" applyNumberFormat="1" applyFont="1" applyBorder="1"/>
    <xf numFmtId="0" fontId="9" fillId="0" borderId="0" xfId="0" applyFont="1" applyAlignment="1">
      <alignment horizontal="center" vertical="top"/>
    </xf>
    <xf numFmtId="0" fontId="9" fillId="0" borderId="0" xfId="0" applyFont="1" applyAlignment="1">
      <alignment vertical="top"/>
    </xf>
    <xf numFmtId="4" fontId="9" fillId="0" borderId="0" xfId="0" applyNumberFormat="1" applyFont="1" applyAlignment="1">
      <alignment horizontal="center"/>
    </xf>
    <xf numFmtId="4" fontId="9" fillId="0" borderId="0" xfId="0" applyNumberFormat="1" applyFont="1"/>
    <xf numFmtId="44" fontId="9" fillId="0" borderId="0" xfId="0" applyNumberFormat="1" applyFont="1"/>
    <xf numFmtId="0" fontId="3" fillId="0" borderId="0" xfId="0" applyFont="1"/>
    <xf numFmtId="0" fontId="10" fillId="0" borderId="0" xfId="0" applyFont="1" applyAlignment="1">
      <alignment horizontal="left" vertical="top"/>
    </xf>
    <xf numFmtId="1" fontId="3" fillId="0" borderId="0" xfId="0" applyNumberFormat="1" applyFont="1" applyAlignment="1">
      <alignment horizontal="center" vertical="top"/>
    </xf>
    <xf numFmtId="0" fontId="2" fillId="0" borderId="0" xfId="0" applyFont="1" applyAlignment="1">
      <alignment vertical="top" wrapText="1"/>
    </xf>
    <xf numFmtId="4" fontId="3" fillId="0" borderId="0" xfId="0" applyNumberFormat="1" applyFont="1" applyAlignment="1">
      <alignment horizontal="right" wrapText="1"/>
    </xf>
    <xf numFmtId="164" fontId="3" fillId="0" borderId="0" xfId="1" applyFont="1" applyFill="1" applyBorder="1" applyAlignment="1" applyProtection="1">
      <alignment horizontal="right"/>
    </xf>
    <xf numFmtId="44" fontId="3" fillId="0" borderId="0" xfId="0" applyNumberFormat="1" applyFont="1"/>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xf>
    <xf numFmtId="4" fontId="3" fillId="0" borderId="0" xfId="0" applyNumberFormat="1" applyFont="1"/>
    <xf numFmtId="44" fontId="5" fillId="0" borderId="2" xfId="0" applyNumberFormat="1" applyFont="1" applyBorder="1" applyAlignment="1" applyProtection="1">
      <alignment horizontal="center" vertical="center"/>
      <protection locked="0"/>
    </xf>
    <xf numFmtId="44" fontId="5" fillId="0" borderId="2" xfId="0" applyNumberFormat="1" applyFont="1" applyBorder="1" applyProtection="1">
      <protection locked="0"/>
    </xf>
    <xf numFmtId="44" fontId="7" fillId="0" borderId="2" xfId="0" applyNumberFormat="1" applyFont="1" applyBorder="1" applyProtection="1">
      <protection locked="0"/>
    </xf>
    <xf numFmtId="0" fontId="6" fillId="0" borderId="0" xfId="0" applyFont="1" applyProtection="1">
      <protection locked="0"/>
    </xf>
    <xf numFmtId="44" fontId="6" fillId="0" borderId="4" xfId="0" applyNumberFormat="1" applyFont="1" applyBorder="1" applyProtection="1">
      <protection locked="0"/>
    </xf>
    <xf numFmtId="0" fontId="8" fillId="0" borderId="0" xfId="0" applyFont="1" applyProtection="1">
      <protection locked="0"/>
    </xf>
    <xf numFmtId="49" fontId="10" fillId="0" borderId="0" xfId="0" applyNumberFormat="1" applyFont="1" applyAlignment="1">
      <alignment horizontal="left" vertical="top"/>
    </xf>
    <xf numFmtId="0" fontId="10" fillId="0" borderId="0" xfId="0" applyFont="1" applyAlignment="1">
      <alignment horizontal="left" vertical="top"/>
    </xf>
    <xf numFmtId="49" fontId="11" fillId="0" borderId="0" xfId="0" applyNumberFormat="1" applyFont="1" applyAlignment="1" applyProtection="1">
      <alignment horizontal="center" vertical="center"/>
    </xf>
    <xf numFmtId="4" fontId="13" fillId="0" borderId="0" xfId="0" applyNumberFormat="1" applyFont="1" applyAlignment="1" applyProtection="1">
      <alignment vertical="top" wrapText="1"/>
    </xf>
    <xf numFmtId="4" fontId="9" fillId="0" borderId="0" xfId="0" applyNumberFormat="1" applyFont="1" applyAlignment="1" applyProtection="1">
      <alignment horizontal="center" vertical="center" wrapText="1"/>
    </xf>
    <xf numFmtId="4" fontId="9" fillId="0" borderId="0" xfId="0" applyNumberFormat="1" applyFont="1" applyAlignment="1" applyProtection="1">
      <alignment vertical="center"/>
    </xf>
    <xf numFmtId="44" fontId="12" fillId="0" borderId="0" xfId="0" applyNumberFormat="1" applyFont="1" applyAlignment="1" applyProtection="1">
      <alignment vertical="center"/>
    </xf>
    <xf numFmtId="4" fontId="12" fillId="0" borderId="0" xfId="0" applyNumberFormat="1" applyFont="1" applyAlignment="1" applyProtection="1">
      <alignment vertical="top" wrapText="1"/>
    </xf>
    <xf numFmtId="4" fontId="9" fillId="0" borderId="0" xfId="0" applyNumberFormat="1" applyFont="1" applyAlignment="1" applyProtection="1">
      <alignment vertical="top" wrapText="1"/>
    </xf>
    <xf numFmtId="44" fontId="9" fillId="0" borderId="0" xfId="0" applyNumberFormat="1" applyFont="1" applyAlignment="1" applyProtection="1">
      <alignment vertical="center"/>
    </xf>
    <xf numFmtId="0" fontId="9" fillId="0" borderId="0" xfId="0" applyFont="1" applyAlignment="1" applyProtection="1">
      <alignment vertical="top"/>
    </xf>
    <xf numFmtId="49" fontId="11" fillId="0" borderId="0" xfId="0" applyNumberFormat="1" applyFont="1" applyAlignment="1" applyProtection="1">
      <alignment horizontal="center" vertical="center" wrapText="1"/>
    </xf>
    <xf numFmtId="4" fontId="11" fillId="0" borderId="0" xfId="0" applyNumberFormat="1" applyFont="1" applyAlignment="1" applyProtection="1">
      <alignment horizontal="center" vertical="top"/>
    </xf>
    <xf numFmtId="4" fontId="11" fillId="0" borderId="0" xfId="0" applyNumberFormat="1" applyFont="1" applyAlignment="1" applyProtection="1">
      <alignment horizontal="left" vertical="center"/>
    </xf>
    <xf numFmtId="44" fontId="11" fillId="0" borderId="0" xfId="0" applyNumberFormat="1" applyFont="1" applyAlignment="1" applyProtection="1">
      <alignment horizontal="left" vertical="center"/>
    </xf>
    <xf numFmtId="4" fontId="11" fillId="0" borderId="0" xfId="0" applyNumberFormat="1" applyFont="1" applyAlignment="1" applyProtection="1">
      <alignment vertical="top"/>
    </xf>
    <xf numFmtId="44" fontId="11" fillId="0" borderId="1" xfId="0" applyNumberFormat="1" applyFont="1" applyBorder="1" applyAlignment="1" applyProtection="1">
      <alignment horizontal="left" vertical="center"/>
    </xf>
    <xf numFmtId="4" fontId="11" fillId="0" borderId="3" xfId="0" applyNumberFormat="1" applyFont="1" applyBorder="1" applyAlignment="1" applyProtection="1">
      <alignment vertical="top"/>
    </xf>
    <xf numFmtId="4" fontId="11" fillId="0" borderId="3" xfId="0" applyNumberFormat="1" applyFont="1" applyBorder="1" applyAlignment="1" applyProtection="1">
      <alignment horizontal="left" vertical="center"/>
    </xf>
    <xf numFmtId="44" fontId="9" fillId="0" borderId="9" xfId="0" applyNumberFormat="1" applyFont="1" applyBorder="1" applyAlignment="1" applyProtection="1">
      <alignment horizontal="left" vertical="center"/>
    </xf>
    <xf numFmtId="44" fontId="9" fillId="0" borderId="5" xfId="0" applyNumberFormat="1" applyFont="1" applyBorder="1" applyAlignment="1" applyProtection="1">
      <alignment vertical="center"/>
    </xf>
    <xf numFmtId="4" fontId="9" fillId="0" borderId="3" xfId="0" applyNumberFormat="1" applyFont="1" applyBorder="1" applyAlignment="1" applyProtection="1">
      <alignment horizontal="center" vertical="center" wrapText="1"/>
    </xf>
    <xf numFmtId="4" fontId="9" fillId="0" borderId="3" xfId="0" applyNumberFormat="1" applyFont="1" applyBorder="1" applyAlignment="1" applyProtection="1">
      <alignment vertical="center"/>
    </xf>
    <xf numFmtId="0" fontId="11" fillId="0" borderId="0" xfId="0" applyFont="1" applyAlignment="1" applyProtection="1">
      <alignment horizontal="center" vertical="center" wrapText="1"/>
    </xf>
    <xf numFmtId="4" fontId="11" fillId="0" borderId="3" xfId="0" applyNumberFormat="1" applyFont="1" applyBorder="1" applyAlignment="1" applyProtection="1">
      <alignment horizontal="right" vertical="top"/>
    </xf>
    <xf numFmtId="0" fontId="13" fillId="0" borderId="3" xfId="0" applyFont="1" applyBorder="1" applyProtection="1"/>
    <xf numFmtId="0" fontId="13" fillId="0" borderId="6" xfId="0" applyFont="1" applyBorder="1" applyProtection="1"/>
    <xf numFmtId="44" fontId="11" fillId="0" borderId="5" xfId="0" applyNumberFormat="1" applyFont="1" applyBorder="1" applyAlignment="1" applyProtection="1">
      <alignment vertical="center"/>
    </xf>
    <xf numFmtId="4" fontId="11" fillId="0" borderId="0" xfId="0" applyNumberFormat="1" applyFont="1" applyAlignment="1" applyProtection="1">
      <alignment horizontal="left" vertical="top"/>
    </xf>
    <xf numFmtId="0" fontId="13" fillId="0" borderId="0" xfId="0" applyFont="1" applyProtection="1"/>
    <xf numFmtId="44" fontId="11" fillId="0" borderId="2" xfId="0" applyNumberFormat="1" applyFont="1" applyBorder="1" applyAlignment="1" applyProtection="1">
      <alignment vertical="center"/>
    </xf>
    <xf numFmtId="4" fontId="11" fillId="0" borderId="1" xfId="0" applyNumberFormat="1" applyFont="1" applyBorder="1" applyAlignment="1" applyProtection="1">
      <alignment horizontal="right" vertical="top"/>
    </xf>
    <xf numFmtId="4" fontId="11" fillId="0" borderId="8" xfId="0" applyNumberFormat="1" applyFont="1" applyBorder="1" applyAlignment="1" applyProtection="1">
      <alignment horizontal="right" vertical="top"/>
    </xf>
    <xf numFmtId="4" fontId="11" fillId="2" borderId="3" xfId="0" applyNumberFormat="1" applyFont="1" applyFill="1" applyBorder="1" applyAlignment="1" applyProtection="1">
      <alignment horizontal="right" vertical="center" wrapText="1"/>
    </xf>
    <xf numFmtId="0" fontId="13" fillId="2" borderId="3" xfId="0" applyFont="1" applyFill="1" applyBorder="1" applyAlignment="1" applyProtection="1">
      <alignment vertical="center"/>
    </xf>
    <xf numFmtId="0" fontId="13" fillId="2" borderId="6" xfId="0" applyFont="1" applyFill="1" applyBorder="1" applyAlignment="1" applyProtection="1">
      <alignment vertical="center"/>
    </xf>
    <xf numFmtId="44" fontId="11" fillId="2" borderId="5" xfId="0" applyNumberFormat="1" applyFont="1" applyFill="1" applyBorder="1" applyAlignment="1" applyProtection="1">
      <alignment vertical="center"/>
    </xf>
    <xf numFmtId="4" fontId="11" fillId="0" borderId="0" xfId="0" applyNumberFormat="1" applyFont="1" applyAlignment="1" applyProtection="1">
      <alignment horizontal="right" vertical="top"/>
    </xf>
    <xf numFmtId="4" fontId="11" fillId="0" borderId="1" xfId="0" applyNumberFormat="1" applyFont="1" applyBorder="1" applyAlignment="1" applyProtection="1">
      <alignment horizontal="right" vertical="top"/>
    </xf>
    <xf numFmtId="4" fontId="9" fillId="0" borderId="1" xfId="0" applyNumberFormat="1" applyFont="1" applyBorder="1" applyAlignment="1" applyProtection="1">
      <alignment horizontal="center" vertical="center" wrapText="1"/>
    </xf>
    <xf numFmtId="4" fontId="9" fillId="0" borderId="1" xfId="0" applyNumberFormat="1" applyFont="1" applyBorder="1" applyAlignment="1" applyProtection="1">
      <alignment vertical="center"/>
    </xf>
    <xf numFmtId="44" fontId="9" fillId="0" borderId="4" xfId="0" applyNumberFormat="1" applyFont="1" applyBorder="1" applyAlignment="1" applyProtection="1">
      <alignment vertical="center"/>
    </xf>
    <xf numFmtId="4" fontId="11" fillId="0" borderId="0" xfId="0" applyNumberFormat="1" applyFont="1" applyAlignment="1" applyProtection="1">
      <alignment horizontal="right" vertical="top"/>
    </xf>
    <xf numFmtId="0" fontId="13" fillId="0" borderId="0" xfId="0" applyFont="1" applyAlignment="1" applyProtection="1">
      <alignment horizontal="right"/>
    </xf>
    <xf numFmtId="0" fontId="13" fillId="0" borderId="7" xfId="0" applyFont="1" applyBorder="1" applyAlignment="1" applyProtection="1">
      <alignment horizontal="right"/>
    </xf>
    <xf numFmtId="44" fontId="11" fillId="0" borderId="5" xfId="0" applyNumberFormat="1" applyFont="1" applyBorder="1" applyAlignment="1" applyProtection="1">
      <alignment horizontal="right" vertical="center"/>
    </xf>
    <xf numFmtId="44" fontId="9" fillId="0" borderId="0" xfId="0" applyNumberFormat="1" applyFont="1" applyProtection="1"/>
    <xf numFmtId="0" fontId="6" fillId="0" borderId="0" xfId="0" applyFont="1" applyAlignment="1" applyProtection="1">
      <alignment vertical="top" wrapText="1"/>
    </xf>
  </cellXfs>
  <cellStyles count="2">
    <cellStyle name="Navadno" xfId="0" builtinId="0"/>
    <cellStyle name="Vejica"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abSelected="1" view="pageLayout" zoomScaleNormal="100" zoomScaleSheetLayoutView="130" workbookViewId="0">
      <selection activeCell="E26" sqref="E26"/>
    </sheetView>
  </sheetViews>
  <sheetFormatPr defaultColWidth="8.6640625" defaultRowHeight="13.5" x14ac:dyDescent="0.25"/>
  <cols>
    <col min="1" max="1" width="5.88671875" style="52" customWidth="1"/>
    <col min="2" max="2" width="37.88671875" style="53" customWidth="1"/>
    <col min="3" max="3" width="4.21875" style="54" hidden="1" customWidth="1"/>
    <col min="4" max="4" width="2.109375" style="55" customWidth="1"/>
    <col min="5" max="5" width="21.88671875" style="51" customWidth="1"/>
    <col min="6" max="16384" width="8.6640625" style="45"/>
  </cols>
  <sheetData>
    <row r="1" spans="1:5" x14ac:dyDescent="0.25">
      <c r="A1" s="40"/>
      <c r="B1" s="41"/>
      <c r="C1" s="42"/>
      <c r="D1" s="43"/>
      <c r="E1" s="44"/>
    </row>
    <row r="2" spans="1:5" ht="15" x14ac:dyDescent="0.25">
      <c r="A2" s="62" t="s">
        <v>45</v>
      </c>
      <c r="B2" s="62"/>
      <c r="C2" s="42"/>
      <c r="D2" s="43"/>
      <c r="E2" s="44"/>
    </row>
    <row r="3" spans="1:5" ht="15" x14ac:dyDescent="0.25">
      <c r="A3" s="63" t="s">
        <v>44</v>
      </c>
      <c r="B3" s="63"/>
      <c r="C3" s="42"/>
      <c r="D3" s="43"/>
      <c r="E3" s="44"/>
    </row>
    <row r="4" spans="1:5" ht="15" x14ac:dyDescent="0.25">
      <c r="A4" s="46"/>
      <c r="B4" s="46"/>
      <c r="C4" s="42"/>
      <c r="D4" s="43"/>
      <c r="E4" s="44"/>
    </row>
    <row r="5" spans="1:5" ht="47.25" x14ac:dyDescent="0.25">
      <c r="A5" s="64"/>
      <c r="B5" s="65" t="s">
        <v>23</v>
      </c>
      <c r="C5" s="66"/>
      <c r="D5" s="67"/>
      <c r="E5" s="68"/>
    </row>
    <row r="6" spans="1:5" ht="15.75" x14ac:dyDescent="0.25">
      <c r="A6" s="64"/>
      <c r="B6" s="65"/>
      <c r="C6" s="66"/>
      <c r="D6" s="67"/>
      <c r="E6" s="68"/>
    </row>
    <row r="7" spans="1:5" ht="15.75" x14ac:dyDescent="0.25">
      <c r="A7" s="64"/>
      <c r="B7" s="69" t="s">
        <v>81</v>
      </c>
      <c r="C7" s="66"/>
      <c r="D7" s="67"/>
      <c r="E7" s="68"/>
    </row>
    <row r="8" spans="1:5" x14ac:dyDescent="0.25">
      <c r="A8" s="64"/>
      <c r="B8" s="70"/>
      <c r="C8" s="66"/>
      <c r="D8" s="67"/>
      <c r="E8" s="71"/>
    </row>
    <row r="9" spans="1:5" x14ac:dyDescent="0.25">
      <c r="A9" s="64"/>
      <c r="B9" s="72" t="s">
        <v>16</v>
      </c>
      <c r="C9" s="66"/>
      <c r="D9" s="67"/>
      <c r="E9" s="71"/>
    </row>
    <row r="10" spans="1:5" x14ac:dyDescent="0.25">
      <c r="A10" s="73"/>
      <c r="B10" s="72"/>
      <c r="C10" s="66"/>
      <c r="D10" s="67"/>
      <c r="E10" s="71"/>
    </row>
    <row r="11" spans="1:5" x14ac:dyDescent="0.25">
      <c r="A11" s="73"/>
      <c r="B11" s="74" t="s">
        <v>6</v>
      </c>
      <c r="C11" s="75"/>
      <c r="D11" s="75"/>
      <c r="E11" s="76"/>
    </row>
    <row r="12" spans="1:5" x14ac:dyDescent="0.25">
      <c r="A12" s="73"/>
      <c r="B12" s="77"/>
      <c r="C12" s="75"/>
      <c r="D12" s="75"/>
      <c r="E12" s="78"/>
    </row>
    <row r="13" spans="1:5" ht="32.1" customHeight="1" x14ac:dyDescent="0.25">
      <c r="A13" s="73" t="s">
        <v>48</v>
      </c>
      <c r="B13" s="79" t="s">
        <v>46</v>
      </c>
      <c r="C13" s="80"/>
      <c r="D13" s="80"/>
      <c r="E13" s="81">
        <f>'PRIPRAVLJALNA IN ZAKLJUČNA DELA'!F25</f>
        <v>0</v>
      </c>
    </row>
    <row r="14" spans="1:5" ht="32.25" customHeight="1" x14ac:dyDescent="0.25">
      <c r="A14" s="73" t="s">
        <v>4</v>
      </c>
      <c r="B14" s="79" t="s">
        <v>24</v>
      </c>
      <c r="C14" s="80"/>
      <c r="D14" s="80"/>
      <c r="E14" s="82">
        <f>'ZEMELJSKA DELA'!F30</f>
        <v>0</v>
      </c>
    </row>
    <row r="15" spans="1:5" ht="29.25" customHeight="1" x14ac:dyDescent="0.25">
      <c r="A15" s="73" t="s">
        <v>5</v>
      </c>
      <c r="B15" s="77" t="s">
        <v>32</v>
      </c>
      <c r="C15" s="75"/>
      <c r="D15" s="75"/>
      <c r="E15" s="82">
        <f>'NAMAKALNI SISTEM'!F57</f>
        <v>0</v>
      </c>
    </row>
    <row r="16" spans="1:5" ht="29.25" customHeight="1" x14ac:dyDescent="0.25">
      <c r="A16" s="73" t="s">
        <v>12</v>
      </c>
      <c r="B16" s="79" t="s">
        <v>47</v>
      </c>
      <c r="C16" s="83"/>
      <c r="D16" s="84"/>
      <c r="E16" s="82">
        <f>'OGREVALNI SISTEM'!F16</f>
        <v>0</v>
      </c>
    </row>
    <row r="17" spans="1:5" ht="29.25" customHeight="1" x14ac:dyDescent="0.25">
      <c r="A17" s="73" t="s">
        <v>58</v>
      </c>
      <c r="B17" s="79" t="s">
        <v>82</v>
      </c>
      <c r="C17" s="83"/>
      <c r="D17" s="84"/>
      <c r="E17" s="82">
        <f>'UMETNA TRAVA'!F23</f>
        <v>0</v>
      </c>
    </row>
    <row r="18" spans="1:5" ht="29.25" customHeight="1" x14ac:dyDescent="0.25">
      <c r="A18" s="73"/>
      <c r="B18" s="79"/>
      <c r="C18" s="83"/>
      <c r="D18" s="84"/>
      <c r="E18" s="82"/>
    </row>
    <row r="19" spans="1:5" ht="29.25" customHeight="1" x14ac:dyDescent="0.25">
      <c r="A19" s="73"/>
      <c r="B19" s="79"/>
      <c r="C19" s="83"/>
      <c r="D19" s="84"/>
      <c r="E19" s="82"/>
    </row>
    <row r="20" spans="1:5" ht="24" customHeight="1" x14ac:dyDescent="0.25">
      <c r="A20" s="85"/>
      <c r="B20" s="86" t="s">
        <v>9</v>
      </c>
      <c r="C20" s="87"/>
      <c r="D20" s="88"/>
      <c r="E20" s="89">
        <f>SUM(E13:E17)</f>
        <v>0</v>
      </c>
    </row>
    <row r="21" spans="1:5" ht="24" customHeight="1" x14ac:dyDescent="0.25">
      <c r="A21" s="85">
        <v>10</v>
      </c>
      <c r="B21" s="90" t="s">
        <v>13</v>
      </c>
      <c r="C21" s="91"/>
      <c r="D21" s="91"/>
      <c r="E21" s="92">
        <f>E20*0.1</f>
        <v>0</v>
      </c>
    </row>
    <row r="22" spans="1:5" x14ac:dyDescent="0.25">
      <c r="A22" s="85"/>
      <c r="B22" s="93" t="s">
        <v>14</v>
      </c>
      <c r="C22" s="93"/>
      <c r="D22" s="94"/>
      <c r="E22" s="92">
        <f>E20+E21</f>
        <v>0</v>
      </c>
    </row>
    <row r="23" spans="1:5" ht="27" customHeight="1" x14ac:dyDescent="0.25">
      <c r="A23" s="85"/>
      <c r="B23" s="95" t="s">
        <v>11</v>
      </c>
      <c r="C23" s="96"/>
      <c r="D23" s="97"/>
      <c r="E23" s="98">
        <f>E22*0.22</f>
        <v>0</v>
      </c>
    </row>
    <row r="24" spans="1:5" x14ac:dyDescent="0.25">
      <c r="A24" s="85"/>
      <c r="B24" s="99"/>
      <c r="C24" s="66"/>
      <c r="D24" s="67"/>
      <c r="E24" s="92"/>
    </row>
    <row r="25" spans="1:5" ht="1.5" customHeight="1" x14ac:dyDescent="0.25">
      <c r="A25" s="73"/>
      <c r="B25" s="100"/>
      <c r="C25" s="101"/>
      <c r="D25" s="102"/>
      <c r="E25" s="103"/>
    </row>
    <row r="26" spans="1:5" ht="34.5" customHeight="1" x14ac:dyDescent="0.25">
      <c r="A26" s="73"/>
      <c r="B26" s="104" t="s">
        <v>10</v>
      </c>
      <c r="C26" s="105"/>
      <c r="D26" s="106"/>
      <c r="E26" s="107">
        <f>E22+E23</f>
        <v>0</v>
      </c>
    </row>
    <row r="27" spans="1:5" x14ac:dyDescent="0.25">
      <c r="A27" s="73"/>
      <c r="B27" s="77"/>
      <c r="C27" s="66"/>
      <c r="D27" s="67"/>
      <c r="E27" s="108"/>
    </row>
    <row r="28" spans="1:5" ht="91.5" customHeight="1" x14ac:dyDescent="0.25">
      <c r="A28" s="73"/>
      <c r="B28" s="109" t="s">
        <v>15</v>
      </c>
      <c r="C28" s="66"/>
      <c r="D28" s="67"/>
      <c r="E28" s="108"/>
    </row>
    <row r="29" spans="1:5" x14ac:dyDescent="0.25">
      <c r="A29" s="47"/>
      <c r="B29" s="48"/>
      <c r="C29" s="49"/>
      <c r="D29" s="50"/>
    </row>
    <row r="54" spans="1:4" ht="8.25" customHeight="1" x14ac:dyDescent="0.25">
      <c r="A54" s="45"/>
      <c r="B54" s="45"/>
      <c r="C54" s="45"/>
      <c r="D54" s="45"/>
    </row>
  </sheetData>
  <sheetProtection algorithmName="SHA-512" hashValue="9PpubtW/rviY7hB6W7YGSLRGz3pr/1c5NUgQ4mWJVxW3AV2pCd5P73t3HjJL2QMKQ54k+Oc+k8NnjnX64DRCFw==" saltValue="TXo2iDW43uGM8lbbKiQ0/w==" spinCount="100000" sheet="1" objects="1" scenarios="1"/>
  <mergeCells count="6">
    <mergeCell ref="B20:D20"/>
    <mergeCell ref="B23:D23"/>
    <mergeCell ref="B26:D26"/>
    <mergeCell ref="A2:B2"/>
    <mergeCell ref="A3:B3"/>
    <mergeCell ref="B22:D22"/>
  </mergeCells>
  <phoneticPr fontId="4" type="noConversion"/>
  <printOptions gridLines="1"/>
  <pageMargins left="1.1811023622047245" right="0.39370078740157483" top="0.98425196850393704" bottom="0.59055118110236227" header="0" footer="0"/>
  <pageSetup paperSize="9" orientation="portrait" verticalDpi="300" r:id="rId1"/>
  <headerFooter>
    <oddFooter>&amp;C&amp;8&amp;A&amp;R&amp;8&amp;P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3142-D74A-4F4F-9049-2E9861DD4D72}">
  <dimension ref="A1:G26"/>
  <sheetViews>
    <sheetView view="pageLayout" zoomScale="130" zoomScaleNormal="130" zoomScaleSheetLayoutView="145" zoomScalePageLayoutView="130" workbookViewId="0">
      <selection activeCell="E20" sqref="E20"/>
    </sheetView>
  </sheetViews>
  <sheetFormatPr defaultColWidth="8.6640625" defaultRowHeight="11.25" x14ac:dyDescent="0.2"/>
  <cols>
    <col min="1" max="1" width="4.5546875" style="27" customWidth="1"/>
    <col min="2" max="2" width="41.5546875" style="31" customWidth="1"/>
    <col min="3" max="3" width="4.44140625" style="28" bestFit="1" customWidth="1"/>
    <col min="4" max="4" width="5.109375" style="28" customWidth="1"/>
    <col min="5" max="5" width="5.6640625" style="29" customWidth="1"/>
    <col min="6" max="6" width="9.109375" style="29" customWidth="1"/>
    <col min="7" max="7" width="7.21875" style="14" customWidth="1"/>
    <col min="8" max="16384" width="8.6640625" style="16"/>
  </cols>
  <sheetData>
    <row r="1" spans="1:6" s="7" customFormat="1" ht="21.6" customHeight="1" x14ac:dyDescent="0.2">
      <c r="A1" s="2" t="s">
        <v>0</v>
      </c>
      <c r="B1" s="3" t="s">
        <v>3</v>
      </c>
      <c r="C1" s="4" t="s">
        <v>2</v>
      </c>
      <c r="D1" s="5" t="s">
        <v>1</v>
      </c>
      <c r="E1" s="56" t="s">
        <v>7</v>
      </c>
      <c r="F1" s="6" t="s">
        <v>8</v>
      </c>
    </row>
    <row r="2" spans="1:6" s="7" customFormat="1" ht="15.6" customHeight="1" x14ac:dyDescent="0.2">
      <c r="A2" s="8"/>
      <c r="B2" s="9" t="s">
        <v>46</v>
      </c>
      <c r="C2" s="4"/>
      <c r="D2" s="5"/>
      <c r="E2" s="56"/>
      <c r="F2" s="10"/>
    </row>
    <row r="3" spans="1:6" s="7" customFormat="1" x14ac:dyDescent="0.2">
      <c r="A3" s="17"/>
      <c r="B3" s="1"/>
      <c r="C3" s="18"/>
      <c r="D3" s="19"/>
      <c r="E3" s="57"/>
      <c r="F3" s="10"/>
    </row>
    <row r="4" spans="1:6" s="7" customFormat="1" x14ac:dyDescent="0.2">
      <c r="A4" s="8">
        <v>1</v>
      </c>
      <c r="B4" s="9"/>
      <c r="C4" s="4"/>
      <c r="D4" s="5"/>
      <c r="E4" s="56"/>
      <c r="F4" s="10"/>
    </row>
    <row r="5" spans="1:6" s="7" customFormat="1" ht="45" x14ac:dyDescent="0.2">
      <c r="A5" s="17"/>
      <c r="B5" s="9" t="s">
        <v>19</v>
      </c>
      <c r="C5" s="18"/>
      <c r="D5" s="19"/>
      <c r="E5" s="57"/>
      <c r="F5" s="10"/>
    </row>
    <row r="6" spans="1:6" x14ac:dyDescent="0.2">
      <c r="A6" s="32"/>
      <c r="B6" s="33"/>
      <c r="C6" s="13"/>
      <c r="D6" s="14"/>
      <c r="E6" s="58"/>
      <c r="F6" s="15"/>
    </row>
    <row r="7" spans="1:6" s="7" customFormat="1" ht="22.5" x14ac:dyDescent="0.2">
      <c r="A7" s="17">
        <v>1.01</v>
      </c>
      <c r="B7" s="1" t="s">
        <v>50</v>
      </c>
      <c r="C7" s="18" t="s">
        <v>30</v>
      </c>
      <c r="D7" s="19">
        <v>1</v>
      </c>
      <c r="E7" s="57">
        <v>0</v>
      </c>
      <c r="F7" s="10">
        <f>+E7*D7</f>
        <v>0</v>
      </c>
    </row>
    <row r="8" spans="1:6" s="7" customFormat="1" x14ac:dyDescent="0.2">
      <c r="A8" s="17"/>
      <c r="B8" s="1"/>
      <c r="C8" s="18"/>
      <c r="D8" s="19"/>
      <c r="E8" s="57"/>
      <c r="F8" s="10"/>
    </row>
    <row r="9" spans="1:6" s="7" customFormat="1" x14ac:dyDescent="0.2">
      <c r="A9" s="17">
        <v>1.02</v>
      </c>
      <c r="B9" s="1" t="s">
        <v>51</v>
      </c>
      <c r="C9" s="18" t="s">
        <v>30</v>
      </c>
      <c r="D9" s="19">
        <v>1</v>
      </c>
      <c r="E9" s="57">
        <v>0</v>
      </c>
      <c r="F9" s="10">
        <f>+E9*D9</f>
        <v>0</v>
      </c>
    </row>
    <row r="10" spans="1:6" s="7" customFormat="1" x14ac:dyDescent="0.2">
      <c r="A10" s="17"/>
      <c r="B10" s="1"/>
      <c r="C10" s="18"/>
      <c r="D10" s="19"/>
      <c r="E10" s="57"/>
      <c r="F10" s="10"/>
    </row>
    <row r="11" spans="1:6" s="7" customFormat="1" x14ac:dyDescent="0.2">
      <c r="A11" s="17">
        <v>1.03</v>
      </c>
      <c r="B11" s="1" t="s">
        <v>76</v>
      </c>
      <c r="C11" s="18"/>
      <c r="D11" s="19"/>
      <c r="E11" s="57"/>
      <c r="F11" s="10"/>
    </row>
    <row r="12" spans="1:6" s="7" customFormat="1" x14ac:dyDescent="0.2">
      <c r="A12" s="17"/>
      <c r="B12" s="1"/>
      <c r="C12" s="18"/>
      <c r="D12" s="19"/>
      <c r="E12" s="57"/>
      <c r="F12" s="10"/>
    </row>
    <row r="13" spans="1:6" s="7" customFormat="1" x14ac:dyDescent="0.2">
      <c r="A13" s="17">
        <v>1.04</v>
      </c>
      <c r="B13" s="1" t="s">
        <v>25</v>
      </c>
      <c r="C13" s="18" t="s">
        <v>30</v>
      </c>
      <c r="D13" s="19">
        <v>1</v>
      </c>
      <c r="E13" s="57">
        <v>0</v>
      </c>
      <c r="F13" s="10">
        <f>+E13*D13</f>
        <v>0</v>
      </c>
    </row>
    <row r="14" spans="1:6" s="7" customFormat="1" x14ac:dyDescent="0.2">
      <c r="A14" s="17"/>
      <c r="B14" s="1"/>
      <c r="C14" s="18"/>
      <c r="D14" s="19"/>
      <c r="E14" s="57"/>
      <c r="F14" s="10"/>
    </row>
    <row r="15" spans="1:6" s="7" customFormat="1" x14ac:dyDescent="0.2">
      <c r="A15" s="17">
        <v>1.05</v>
      </c>
      <c r="B15" s="1" t="s">
        <v>26</v>
      </c>
      <c r="C15" s="18" t="s">
        <v>53</v>
      </c>
      <c r="D15" s="19">
        <v>60</v>
      </c>
      <c r="E15" s="57">
        <v>0</v>
      </c>
      <c r="F15" s="10">
        <f>+E15*D15</f>
        <v>0</v>
      </c>
    </row>
    <row r="16" spans="1:6" s="7" customFormat="1" x14ac:dyDescent="0.2">
      <c r="A16" s="17"/>
      <c r="B16" s="1"/>
      <c r="C16" s="18"/>
      <c r="D16" s="19"/>
      <c r="E16" s="57"/>
      <c r="F16" s="10"/>
    </row>
    <row r="17" spans="1:6" s="7" customFormat="1" x14ac:dyDescent="0.2">
      <c r="A17" s="17">
        <v>1.06</v>
      </c>
      <c r="B17" s="1" t="s">
        <v>27</v>
      </c>
      <c r="C17" s="18" t="s">
        <v>22</v>
      </c>
      <c r="D17" s="19">
        <v>18</v>
      </c>
      <c r="E17" s="57">
        <v>0</v>
      </c>
      <c r="F17" s="10">
        <f>+E17*D17</f>
        <v>0</v>
      </c>
    </row>
    <row r="18" spans="1:6" s="7" customFormat="1" x14ac:dyDescent="0.2">
      <c r="A18" s="17"/>
      <c r="B18" s="1"/>
      <c r="C18" s="18"/>
      <c r="D18" s="19"/>
      <c r="E18" s="57"/>
      <c r="F18" s="10"/>
    </row>
    <row r="19" spans="1:6" s="7" customFormat="1" ht="33.75" x14ac:dyDescent="0.2">
      <c r="A19" s="17">
        <v>1.07</v>
      </c>
      <c r="B19" s="1" t="s">
        <v>49</v>
      </c>
      <c r="C19" s="18" t="s">
        <v>30</v>
      </c>
      <c r="D19" s="19">
        <v>1</v>
      </c>
      <c r="E19" s="57">
        <v>0</v>
      </c>
      <c r="F19" s="10">
        <f>+E19*D19</f>
        <v>0</v>
      </c>
    </row>
    <row r="20" spans="1:6" s="7" customFormat="1" x14ac:dyDescent="0.2">
      <c r="A20" s="17"/>
      <c r="B20" s="1"/>
      <c r="C20" s="18"/>
      <c r="D20" s="19"/>
      <c r="E20" s="57"/>
      <c r="F20" s="10"/>
    </row>
    <row r="21" spans="1:6" s="7" customFormat="1" ht="33.75" x14ac:dyDescent="0.2">
      <c r="A21" s="17">
        <v>1.08</v>
      </c>
      <c r="B21" s="1" t="s">
        <v>52</v>
      </c>
      <c r="C21" s="18" t="s">
        <v>54</v>
      </c>
      <c r="D21" s="19">
        <v>1</v>
      </c>
      <c r="E21" s="57">
        <v>0</v>
      </c>
      <c r="F21" s="10">
        <f>+E21*D21</f>
        <v>0</v>
      </c>
    </row>
    <row r="22" spans="1:6" s="7" customFormat="1" x14ac:dyDescent="0.2">
      <c r="A22" s="17"/>
      <c r="B22" s="1"/>
      <c r="C22" s="18"/>
      <c r="D22" s="19"/>
      <c r="E22" s="57"/>
      <c r="F22" s="10"/>
    </row>
    <row r="23" spans="1:6" s="7" customFormat="1" x14ac:dyDescent="0.2">
      <c r="A23" s="17"/>
      <c r="B23" s="1"/>
      <c r="C23" s="18"/>
      <c r="D23" s="19"/>
      <c r="E23" s="57"/>
      <c r="F23" s="10"/>
    </row>
    <row r="24" spans="1:6" s="7" customFormat="1" x14ac:dyDescent="0.2">
      <c r="A24" s="17"/>
      <c r="B24" s="34"/>
      <c r="C24" s="18"/>
      <c r="D24" s="19"/>
      <c r="E24" s="57"/>
      <c r="F24" s="10"/>
    </row>
    <row r="25" spans="1:6" s="36" customFormat="1" x14ac:dyDescent="0.2">
      <c r="A25" s="35"/>
      <c r="B25" s="24" t="s">
        <v>100</v>
      </c>
      <c r="C25" s="22"/>
      <c r="D25" s="23"/>
      <c r="E25" s="59"/>
      <c r="F25" s="24">
        <f>SUM(F7:F24)</f>
        <v>0</v>
      </c>
    </row>
    <row r="26" spans="1:6" x14ac:dyDescent="0.2">
      <c r="B26" s="3"/>
    </row>
  </sheetData>
  <sheetProtection algorithmName="SHA-512" hashValue="r2xAecwmRhLwid41bOXrVSwJ2d7OPz+pdQhMemXD6dIPQhxitfu2MPud9d0clic+gBTpupsVrVV9GITlZv12jQ==" saltValue="gxbHczGmGc+64PHQ5LH9lA=="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view="pageLayout" topLeftCell="A2" zoomScale="130" zoomScaleNormal="130" zoomScaleSheetLayoutView="145" zoomScalePageLayoutView="130" workbookViewId="0">
      <selection activeCell="E30" sqref="E30"/>
    </sheetView>
  </sheetViews>
  <sheetFormatPr defaultColWidth="8.6640625" defaultRowHeight="11.25" x14ac:dyDescent="0.2"/>
  <cols>
    <col min="1" max="1" width="4.5546875" style="27" customWidth="1"/>
    <col min="2" max="2" width="41.5546875" style="31" customWidth="1"/>
    <col min="3" max="3" width="4.44140625" style="28" bestFit="1" customWidth="1"/>
    <col min="4" max="4" width="5.5546875" style="28" customWidth="1"/>
    <col min="5" max="5" width="7.21875" style="29" customWidth="1"/>
    <col min="6" max="6" width="10.21875" style="30" customWidth="1"/>
    <col min="7" max="16384" width="8.6640625" style="16"/>
  </cols>
  <sheetData>
    <row r="1" spans="1:7" s="7" customFormat="1" ht="18" customHeight="1" x14ac:dyDescent="0.2">
      <c r="A1" s="2" t="s">
        <v>0</v>
      </c>
      <c r="B1" s="3" t="s">
        <v>3</v>
      </c>
      <c r="C1" s="4" t="s">
        <v>2</v>
      </c>
      <c r="D1" s="5" t="s">
        <v>1</v>
      </c>
      <c r="E1" s="56" t="s">
        <v>7</v>
      </c>
      <c r="F1" s="6" t="s">
        <v>17</v>
      </c>
    </row>
    <row r="2" spans="1:7" s="7" customFormat="1" ht="18.95" customHeight="1" x14ac:dyDescent="0.2">
      <c r="A2" s="8"/>
      <c r="B2" s="9" t="s">
        <v>24</v>
      </c>
      <c r="C2" s="4"/>
      <c r="D2" s="5"/>
      <c r="E2" s="56"/>
      <c r="F2" s="10"/>
    </row>
    <row r="3" spans="1:7" s="7" customFormat="1" x14ac:dyDescent="0.2">
      <c r="A3" s="8"/>
      <c r="B3" s="9"/>
      <c r="C3" s="4"/>
      <c r="D3" s="5"/>
      <c r="E3" s="56"/>
      <c r="F3" s="10"/>
    </row>
    <row r="4" spans="1:7" s="7" customFormat="1" x14ac:dyDescent="0.2">
      <c r="A4" s="8">
        <v>2</v>
      </c>
      <c r="B4" s="9"/>
      <c r="C4" s="4"/>
      <c r="D4" s="5"/>
      <c r="E4" s="56"/>
      <c r="F4" s="10"/>
    </row>
    <row r="5" spans="1:7" ht="45" x14ac:dyDescent="0.2">
      <c r="A5" s="11"/>
      <c r="B5" s="12" t="s">
        <v>18</v>
      </c>
      <c r="C5" s="13"/>
      <c r="D5" s="14"/>
      <c r="E5" s="58"/>
      <c r="F5" s="15"/>
      <c r="G5" s="14"/>
    </row>
    <row r="6" spans="1:7" x14ac:dyDescent="0.2">
      <c r="A6" s="11"/>
      <c r="B6" s="12"/>
      <c r="C6" s="13"/>
      <c r="D6" s="14"/>
      <c r="E6" s="58"/>
      <c r="F6" s="15"/>
      <c r="G6" s="14"/>
    </row>
    <row r="7" spans="1:7" ht="22.5" x14ac:dyDescent="0.2">
      <c r="A7" s="2">
        <v>2.0099999999999998</v>
      </c>
      <c r="B7" s="37" t="s">
        <v>86</v>
      </c>
      <c r="C7" s="18" t="s">
        <v>20</v>
      </c>
      <c r="D7" s="19">
        <v>7670</v>
      </c>
      <c r="E7" s="57">
        <v>0</v>
      </c>
      <c r="F7" s="10">
        <f>+D7*E7</f>
        <v>0</v>
      </c>
      <c r="G7" s="14"/>
    </row>
    <row r="8" spans="1:7" x14ac:dyDescent="0.2">
      <c r="A8" s="2"/>
      <c r="B8" s="37"/>
      <c r="C8" s="18"/>
      <c r="D8" s="19"/>
      <c r="E8" s="57"/>
      <c r="F8" s="10"/>
      <c r="G8" s="14"/>
    </row>
    <row r="9" spans="1:7" ht="22.5" x14ac:dyDescent="0.2">
      <c r="A9" s="2">
        <v>2.02</v>
      </c>
      <c r="B9" s="37" t="s">
        <v>87</v>
      </c>
      <c r="C9" s="18" t="s">
        <v>29</v>
      </c>
      <c r="D9" s="19">
        <v>1534</v>
      </c>
      <c r="E9" s="57">
        <v>0</v>
      </c>
      <c r="F9" s="10">
        <f>+D9*E9</f>
        <v>0</v>
      </c>
      <c r="G9" s="14"/>
    </row>
    <row r="10" spans="1:7" x14ac:dyDescent="0.2">
      <c r="A10" s="2"/>
      <c r="B10" s="37"/>
      <c r="C10" s="18"/>
      <c r="D10" s="19"/>
      <c r="E10" s="57"/>
      <c r="F10" s="10"/>
      <c r="G10" s="14"/>
    </row>
    <row r="11" spans="1:7" ht="22.5" x14ac:dyDescent="0.2">
      <c r="A11" s="2">
        <v>2.0299999999999998</v>
      </c>
      <c r="B11" s="37" t="s">
        <v>88</v>
      </c>
      <c r="C11" s="18" t="s">
        <v>29</v>
      </c>
      <c r="D11" s="19">
        <v>1151</v>
      </c>
      <c r="E11" s="57">
        <v>0</v>
      </c>
      <c r="F11" s="10">
        <f>+D11*E11</f>
        <v>0</v>
      </c>
      <c r="G11" s="14"/>
    </row>
    <row r="12" spans="1:7" x14ac:dyDescent="0.2">
      <c r="A12" s="2"/>
      <c r="B12" s="37"/>
      <c r="C12" s="18"/>
      <c r="D12" s="19"/>
      <c r="E12" s="57"/>
      <c r="F12" s="10"/>
      <c r="G12" s="14"/>
    </row>
    <row r="13" spans="1:7" ht="33.75" x14ac:dyDescent="0.2">
      <c r="A13" s="2">
        <v>2.04</v>
      </c>
      <c r="B13" s="37" t="s">
        <v>31</v>
      </c>
      <c r="C13" s="18" t="s">
        <v>21</v>
      </c>
      <c r="D13" s="19">
        <v>1489</v>
      </c>
      <c r="E13" s="57">
        <v>0</v>
      </c>
      <c r="F13" s="10">
        <f>+D13*E13</f>
        <v>0</v>
      </c>
      <c r="G13" s="14"/>
    </row>
    <row r="14" spans="1:7" x14ac:dyDescent="0.2">
      <c r="A14" s="2"/>
      <c r="B14" s="37"/>
      <c r="C14" s="18"/>
      <c r="D14" s="19"/>
      <c r="E14" s="57"/>
      <c r="F14" s="10"/>
      <c r="G14" s="14"/>
    </row>
    <row r="15" spans="1:7" s="7" customFormat="1" ht="45" x14ac:dyDescent="0.2">
      <c r="A15" s="17">
        <v>2.0499999999999998</v>
      </c>
      <c r="B15" s="1" t="s">
        <v>77</v>
      </c>
      <c r="C15" s="18" t="s">
        <v>21</v>
      </c>
      <c r="D15" s="19">
        <v>2055</v>
      </c>
      <c r="E15" s="57">
        <v>0</v>
      </c>
      <c r="F15" s="10">
        <f>+D15*E15</f>
        <v>0</v>
      </c>
    </row>
    <row r="16" spans="1:7" s="7" customFormat="1" x14ac:dyDescent="0.2">
      <c r="A16" s="17"/>
      <c r="B16" s="1"/>
      <c r="C16" s="18"/>
      <c r="D16" s="19"/>
      <c r="E16" s="57"/>
      <c r="F16" s="10"/>
    </row>
    <row r="17" spans="1:7" s="7" customFormat="1" ht="22.5" x14ac:dyDescent="0.2">
      <c r="A17" s="17">
        <v>2.06</v>
      </c>
      <c r="B17" s="1" t="s">
        <v>78</v>
      </c>
      <c r="C17" s="18" t="s">
        <v>29</v>
      </c>
      <c r="D17" s="19">
        <v>1151</v>
      </c>
      <c r="E17" s="57">
        <v>0</v>
      </c>
      <c r="F17" s="10">
        <f>+D17*E17</f>
        <v>0</v>
      </c>
    </row>
    <row r="18" spans="1:7" s="7" customFormat="1" x14ac:dyDescent="0.2">
      <c r="A18" s="17"/>
      <c r="B18" s="1"/>
      <c r="C18" s="18"/>
      <c r="D18" s="19"/>
      <c r="E18" s="57"/>
      <c r="F18" s="10"/>
    </row>
    <row r="19" spans="1:7" s="7" customFormat="1" ht="33.75" x14ac:dyDescent="0.2">
      <c r="A19" s="17">
        <v>2.0699999999999998</v>
      </c>
      <c r="B19" s="1" t="s">
        <v>95</v>
      </c>
      <c r="C19" s="18" t="s">
        <v>29</v>
      </c>
      <c r="D19" s="19">
        <v>1243</v>
      </c>
      <c r="E19" s="57">
        <v>0</v>
      </c>
      <c r="F19" s="10">
        <f>+D19*E19</f>
        <v>0</v>
      </c>
    </row>
    <row r="20" spans="1:7" s="7" customFormat="1" x14ac:dyDescent="0.2">
      <c r="A20" s="17"/>
      <c r="B20" s="1"/>
      <c r="C20" s="18"/>
      <c r="D20" s="19"/>
      <c r="E20" s="57"/>
      <c r="F20" s="10"/>
    </row>
    <row r="21" spans="1:7" s="7" customFormat="1" ht="33.75" x14ac:dyDescent="0.2">
      <c r="A21" s="17">
        <v>2.08</v>
      </c>
      <c r="B21" s="1" t="s">
        <v>97</v>
      </c>
      <c r="C21" s="18" t="s">
        <v>29</v>
      </c>
      <c r="D21" s="19">
        <v>1036</v>
      </c>
      <c r="E21" s="57">
        <v>0</v>
      </c>
      <c r="F21" s="10">
        <f>+D21*E21</f>
        <v>0</v>
      </c>
    </row>
    <row r="22" spans="1:7" s="7" customFormat="1" x14ac:dyDescent="0.2">
      <c r="A22" s="17"/>
      <c r="B22" s="1"/>
      <c r="C22" s="18"/>
      <c r="D22" s="19"/>
      <c r="E22" s="57"/>
      <c r="F22" s="10"/>
    </row>
    <row r="23" spans="1:7" s="7" customFormat="1" x14ac:dyDescent="0.2">
      <c r="A23" s="17">
        <v>2.09</v>
      </c>
      <c r="B23" s="1" t="s">
        <v>99</v>
      </c>
      <c r="C23" s="18" t="s">
        <v>28</v>
      </c>
      <c r="D23" s="19">
        <v>7400</v>
      </c>
      <c r="E23" s="57">
        <v>0</v>
      </c>
      <c r="F23" s="10">
        <f>+D23*E23</f>
        <v>0</v>
      </c>
    </row>
    <row r="24" spans="1:7" s="7" customFormat="1" x14ac:dyDescent="0.2">
      <c r="A24" s="17"/>
      <c r="B24" s="1"/>
      <c r="C24" s="18"/>
      <c r="D24" s="19"/>
      <c r="E24" s="57"/>
      <c r="F24" s="10"/>
    </row>
    <row r="25" spans="1:7" s="7" customFormat="1" ht="22.5" x14ac:dyDescent="0.2">
      <c r="A25" s="17">
        <v>2.1</v>
      </c>
      <c r="B25" s="1" t="s">
        <v>96</v>
      </c>
      <c r="C25" s="18" t="s">
        <v>28</v>
      </c>
      <c r="D25" s="19">
        <v>7400</v>
      </c>
      <c r="E25" s="57">
        <v>0</v>
      </c>
      <c r="F25" s="10">
        <f>+D25*E25</f>
        <v>0</v>
      </c>
    </row>
    <row r="26" spans="1:7" s="7" customFormat="1" x14ac:dyDescent="0.2">
      <c r="A26" s="17"/>
      <c r="B26" s="1"/>
      <c r="C26" s="18"/>
      <c r="D26" s="19"/>
      <c r="E26" s="57"/>
      <c r="F26" s="10"/>
    </row>
    <row r="27" spans="1:7" s="7" customFormat="1" ht="22.5" x14ac:dyDescent="0.2">
      <c r="A27" s="17">
        <v>2.11</v>
      </c>
      <c r="B27" s="1" t="s">
        <v>80</v>
      </c>
      <c r="C27" s="18" t="s">
        <v>22</v>
      </c>
      <c r="D27" s="19">
        <v>70</v>
      </c>
      <c r="E27" s="57">
        <v>0</v>
      </c>
      <c r="F27" s="10">
        <f>+D27*E27</f>
        <v>0</v>
      </c>
    </row>
    <row r="28" spans="1:7" s="7" customFormat="1" x14ac:dyDescent="0.2">
      <c r="A28" s="17"/>
      <c r="B28" s="1"/>
      <c r="C28" s="18"/>
      <c r="D28" s="19"/>
      <c r="E28" s="57"/>
      <c r="F28" s="10"/>
    </row>
    <row r="29" spans="1:7" s="7" customFormat="1" x14ac:dyDescent="0.2">
      <c r="A29" s="17"/>
      <c r="B29" s="1"/>
      <c r="C29" s="18"/>
      <c r="D29" s="19"/>
      <c r="E29" s="57"/>
      <c r="F29" s="10"/>
    </row>
    <row r="30" spans="1:7" s="26" customFormat="1" x14ac:dyDescent="0.2">
      <c r="A30" s="20"/>
      <c r="B30" s="21" t="s">
        <v>85</v>
      </c>
      <c r="C30" s="22"/>
      <c r="D30" s="23"/>
      <c r="E30" s="60"/>
      <c r="F30" s="24">
        <f>SUM(F7:F29)</f>
        <v>0</v>
      </c>
      <c r="G30" s="25"/>
    </row>
    <row r="31" spans="1:7" x14ac:dyDescent="0.2">
      <c r="B31" s="3"/>
    </row>
  </sheetData>
  <sheetProtection algorithmName="SHA-512" hashValue="WQnTOoIsibP3mckCZXTEhudg6We1qksLTqBuZZNPft3124p5PvZPUrBvBQqTho9Pz4joPZJTC7ZuIVwNTT202A==" saltValue="V+tidi57sLZIryG66AmILw=="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07BC-8C16-4571-BA70-7225EB6DB915}">
  <dimension ref="A1:G58"/>
  <sheetViews>
    <sheetView view="pageLayout" topLeftCell="A48" zoomScale="130" zoomScaleNormal="130" zoomScaleSheetLayoutView="145" zoomScalePageLayoutView="130" workbookViewId="0">
      <selection activeCell="E43" sqref="E43"/>
    </sheetView>
  </sheetViews>
  <sheetFormatPr defaultColWidth="8.6640625" defaultRowHeight="11.25" x14ac:dyDescent="0.2"/>
  <cols>
    <col min="1" max="1" width="4.5546875" style="27" customWidth="1"/>
    <col min="2" max="2" width="41.5546875" style="31" customWidth="1"/>
    <col min="3" max="3" width="4.44140625" style="28" bestFit="1" customWidth="1"/>
    <col min="4" max="4" width="5.5546875" style="28" customWidth="1"/>
    <col min="5" max="5" width="7.21875" style="29" customWidth="1"/>
    <col min="6" max="6" width="10.21875" style="30" customWidth="1"/>
    <col min="7" max="16384" width="8.6640625" style="16"/>
  </cols>
  <sheetData>
    <row r="1" spans="1:7" s="7" customFormat="1" ht="18" customHeight="1" x14ac:dyDescent="0.2">
      <c r="A1" s="2" t="s">
        <v>0</v>
      </c>
      <c r="B1" s="3" t="s">
        <v>3</v>
      </c>
      <c r="C1" s="4" t="s">
        <v>2</v>
      </c>
      <c r="D1" s="5" t="s">
        <v>1</v>
      </c>
      <c r="E1" s="56" t="s">
        <v>7</v>
      </c>
      <c r="F1" s="6" t="s">
        <v>17</v>
      </c>
    </row>
    <row r="2" spans="1:7" s="7" customFormat="1" ht="18.95" customHeight="1" x14ac:dyDescent="0.2">
      <c r="A2" s="8"/>
      <c r="B2" s="9" t="s">
        <v>32</v>
      </c>
      <c r="C2" s="4"/>
      <c r="D2" s="5"/>
      <c r="E2" s="56"/>
      <c r="F2" s="10"/>
    </row>
    <row r="3" spans="1:7" s="7" customFormat="1" x14ac:dyDescent="0.2">
      <c r="A3" s="8"/>
      <c r="B3" s="9"/>
      <c r="C3" s="4"/>
      <c r="D3" s="5"/>
      <c r="E3" s="56"/>
      <c r="F3" s="10"/>
    </row>
    <row r="4" spans="1:7" s="7" customFormat="1" x14ac:dyDescent="0.2">
      <c r="A4" s="8">
        <v>3</v>
      </c>
      <c r="B4" s="9"/>
      <c r="C4" s="4"/>
      <c r="D4" s="5"/>
      <c r="E4" s="56"/>
      <c r="F4" s="10"/>
    </row>
    <row r="5" spans="1:7" ht="45" x14ac:dyDescent="0.2">
      <c r="A5" s="38"/>
      <c r="B5" s="12" t="s">
        <v>18</v>
      </c>
      <c r="C5" s="18"/>
      <c r="D5" s="19"/>
      <c r="E5" s="57"/>
      <c r="F5" s="10"/>
      <c r="G5" s="14"/>
    </row>
    <row r="6" spans="1:7" x14ac:dyDescent="0.2">
      <c r="A6" s="38"/>
      <c r="B6" s="12"/>
      <c r="C6" s="18"/>
      <c r="D6" s="19"/>
      <c r="E6" s="57"/>
      <c r="F6" s="10"/>
      <c r="G6" s="14"/>
    </row>
    <row r="7" spans="1:7" ht="22.5" x14ac:dyDescent="0.2">
      <c r="A7" s="2">
        <v>3.01</v>
      </c>
      <c r="B7" s="37" t="s">
        <v>34</v>
      </c>
      <c r="C7" s="18" t="s">
        <v>30</v>
      </c>
      <c r="D7" s="19">
        <v>1</v>
      </c>
      <c r="E7" s="57">
        <v>0</v>
      </c>
      <c r="F7" s="10">
        <f>+D7*E7</f>
        <v>0</v>
      </c>
      <c r="G7" s="14"/>
    </row>
    <row r="8" spans="1:7" x14ac:dyDescent="0.2">
      <c r="A8" s="38"/>
      <c r="B8" s="9"/>
      <c r="C8" s="18"/>
      <c r="D8" s="19"/>
      <c r="E8" s="57"/>
      <c r="F8" s="10"/>
      <c r="G8" s="14"/>
    </row>
    <row r="9" spans="1:7" s="7" customFormat="1" ht="22.5" x14ac:dyDescent="0.2">
      <c r="A9" s="17">
        <v>3.02</v>
      </c>
      <c r="B9" s="1" t="s">
        <v>93</v>
      </c>
      <c r="C9" s="18" t="s">
        <v>30</v>
      </c>
      <c r="D9" s="19">
        <v>1</v>
      </c>
      <c r="E9" s="57">
        <v>0</v>
      </c>
      <c r="F9" s="10">
        <f>+D9*E9</f>
        <v>0</v>
      </c>
    </row>
    <row r="10" spans="1:7" s="7" customFormat="1" x14ac:dyDescent="0.2">
      <c r="A10" s="17"/>
      <c r="B10" s="1"/>
      <c r="C10" s="18"/>
      <c r="D10" s="19"/>
      <c r="E10" s="57"/>
      <c r="F10" s="10"/>
    </row>
    <row r="11" spans="1:7" s="7" customFormat="1" ht="22.5" x14ac:dyDescent="0.2">
      <c r="A11" s="17">
        <v>3.03</v>
      </c>
      <c r="B11" s="1" t="s">
        <v>92</v>
      </c>
      <c r="C11" s="18" t="s">
        <v>30</v>
      </c>
      <c r="D11" s="19">
        <v>1</v>
      </c>
      <c r="E11" s="57">
        <v>0</v>
      </c>
      <c r="F11" s="10">
        <f>+D11*E11</f>
        <v>0</v>
      </c>
    </row>
    <row r="12" spans="1:7" s="7" customFormat="1" x14ac:dyDescent="0.2">
      <c r="A12" s="17"/>
      <c r="B12" s="1" t="s">
        <v>39</v>
      </c>
      <c r="C12" s="18"/>
      <c r="D12" s="19"/>
      <c r="E12" s="57"/>
      <c r="F12" s="10"/>
    </row>
    <row r="13" spans="1:7" s="7" customFormat="1" x14ac:dyDescent="0.2">
      <c r="A13" s="17"/>
      <c r="B13" s="1" t="s">
        <v>35</v>
      </c>
      <c r="C13" s="18"/>
      <c r="D13" s="19"/>
      <c r="E13" s="57"/>
      <c r="F13" s="10"/>
    </row>
    <row r="14" spans="1:7" s="7" customFormat="1" x14ac:dyDescent="0.2">
      <c r="A14" s="17"/>
      <c r="B14" s="1" t="s">
        <v>36</v>
      </c>
      <c r="C14" s="18"/>
      <c r="D14" s="19"/>
      <c r="E14" s="57"/>
      <c r="F14" s="10"/>
    </row>
    <row r="15" spans="1:7" s="7" customFormat="1" x14ac:dyDescent="0.2">
      <c r="A15" s="17"/>
      <c r="B15" s="1" t="s">
        <v>37</v>
      </c>
      <c r="C15" s="18"/>
      <c r="D15" s="19"/>
      <c r="E15" s="57"/>
      <c r="F15" s="10"/>
    </row>
    <row r="16" spans="1:7" s="7" customFormat="1" x14ac:dyDescent="0.2">
      <c r="A16" s="17"/>
      <c r="B16" s="1" t="s">
        <v>38</v>
      </c>
      <c r="C16" s="18"/>
      <c r="D16" s="19"/>
      <c r="E16" s="57"/>
      <c r="F16" s="10"/>
    </row>
    <row r="17" spans="1:6" s="7" customFormat="1" x14ac:dyDescent="0.2">
      <c r="A17" s="17"/>
      <c r="B17" s="1" t="s">
        <v>41</v>
      </c>
      <c r="C17" s="18"/>
      <c r="D17" s="19"/>
      <c r="E17" s="57"/>
      <c r="F17" s="10"/>
    </row>
    <row r="18" spans="1:6" s="7" customFormat="1" x14ac:dyDescent="0.2">
      <c r="A18" s="17"/>
      <c r="B18" s="1" t="s">
        <v>40</v>
      </c>
      <c r="C18" s="18" t="s">
        <v>94</v>
      </c>
      <c r="D18" s="19">
        <v>1</v>
      </c>
      <c r="E18" s="57">
        <v>0</v>
      </c>
      <c r="F18" s="10">
        <f>+D18*E18</f>
        <v>0</v>
      </c>
    </row>
    <row r="19" spans="1:6" s="7" customFormat="1" x14ac:dyDescent="0.2">
      <c r="A19" s="17"/>
      <c r="B19" s="1"/>
      <c r="C19" s="18"/>
      <c r="D19" s="19"/>
      <c r="E19" s="57"/>
      <c r="F19" s="10"/>
    </row>
    <row r="20" spans="1:6" s="7" customFormat="1" ht="112.5" x14ac:dyDescent="0.2">
      <c r="A20" s="17">
        <v>3.04</v>
      </c>
      <c r="B20" s="1" t="s">
        <v>59</v>
      </c>
      <c r="C20" s="18" t="s">
        <v>30</v>
      </c>
      <c r="D20" s="19">
        <v>1</v>
      </c>
      <c r="E20" s="57">
        <v>0</v>
      </c>
      <c r="F20" s="10">
        <f>+D20*E20</f>
        <v>0</v>
      </c>
    </row>
    <row r="21" spans="1:6" s="7" customFormat="1" x14ac:dyDescent="0.2">
      <c r="A21" s="17"/>
      <c r="B21" s="1"/>
      <c r="C21" s="18"/>
      <c r="D21" s="19"/>
      <c r="E21" s="57"/>
      <c r="F21" s="10"/>
    </row>
    <row r="22" spans="1:6" s="7" customFormat="1" x14ac:dyDescent="0.2">
      <c r="A22" s="17">
        <v>3.05</v>
      </c>
      <c r="B22" s="1" t="s">
        <v>60</v>
      </c>
      <c r="C22" s="18" t="s">
        <v>22</v>
      </c>
      <c r="D22" s="19">
        <v>35</v>
      </c>
      <c r="E22" s="57">
        <v>0</v>
      </c>
      <c r="F22" s="10">
        <f>+D22*E22</f>
        <v>0</v>
      </c>
    </row>
    <row r="23" spans="1:6" s="7" customFormat="1" x14ac:dyDescent="0.2">
      <c r="A23" s="17"/>
      <c r="B23" s="1"/>
      <c r="C23" s="18"/>
      <c r="D23" s="19"/>
      <c r="E23" s="57"/>
      <c r="F23" s="10"/>
    </row>
    <row r="24" spans="1:6" s="7" customFormat="1" ht="56.25" x14ac:dyDescent="0.2">
      <c r="A24" s="17">
        <v>3.06</v>
      </c>
      <c r="B24" s="1" t="s">
        <v>61</v>
      </c>
      <c r="C24" s="18" t="s">
        <v>21</v>
      </c>
      <c r="D24" s="19">
        <v>80</v>
      </c>
      <c r="E24" s="57">
        <v>0</v>
      </c>
      <c r="F24" s="10">
        <f>+D24*E24</f>
        <v>0</v>
      </c>
    </row>
    <row r="25" spans="1:6" s="7" customFormat="1" x14ac:dyDescent="0.2">
      <c r="A25" s="17"/>
      <c r="B25" s="1"/>
      <c r="C25" s="18"/>
      <c r="D25" s="19"/>
      <c r="E25" s="57"/>
      <c r="F25" s="10"/>
    </row>
    <row r="26" spans="1:6" s="7" customFormat="1" ht="45" x14ac:dyDescent="0.2">
      <c r="A26" s="17">
        <v>3.07</v>
      </c>
      <c r="B26" s="1" t="s">
        <v>62</v>
      </c>
      <c r="C26" s="18" t="s">
        <v>21</v>
      </c>
      <c r="D26" s="19">
        <v>20</v>
      </c>
      <c r="E26" s="57">
        <v>0</v>
      </c>
      <c r="F26" s="10">
        <f>+D26*E26</f>
        <v>0</v>
      </c>
    </row>
    <row r="27" spans="1:6" s="7" customFormat="1" x14ac:dyDescent="0.2">
      <c r="A27" s="17"/>
      <c r="B27" s="1"/>
      <c r="C27" s="18"/>
      <c r="D27" s="19"/>
      <c r="E27" s="57"/>
      <c r="F27" s="10"/>
    </row>
    <row r="28" spans="1:6" s="7" customFormat="1" ht="45" x14ac:dyDescent="0.2">
      <c r="A28" s="17">
        <v>3.08</v>
      </c>
      <c r="B28" s="1" t="s">
        <v>63</v>
      </c>
      <c r="C28" s="18" t="s">
        <v>21</v>
      </c>
      <c r="D28" s="19">
        <v>2000</v>
      </c>
      <c r="E28" s="57">
        <v>0</v>
      </c>
      <c r="F28" s="10">
        <f>+D28*E28</f>
        <v>0</v>
      </c>
    </row>
    <row r="29" spans="1:6" s="7" customFormat="1" x14ac:dyDescent="0.2">
      <c r="A29" s="17"/>
      <c r="B29" s="1"/>
      <c r="C29" s="18"/>
      <c r="D29" s="19"/>
      <c r="E29" s="57"/>
      <c r="F29" s="10"/>
    </row>
    <row r="30" spans="1:6" s="7" customFormat="1" ht="45" x14ac:dyDescent="0.2">
      <c r="A30" s="17">
        <v>3.09</v>
      </c>
      <c r="B30" s="1" t="s">
        <v>64</v>
      </c>
      <c r="C30" s="18" t="s">
        <v>21</v>
      </c>
      <c r="D30" s="19">
        <v>120</v>
      </c>
      <c r="E30" s="57">
        <v>0</v>
      </c>
      <c r="F30" s="10">
        <f>+D30*E30</f>
        <v>0</v>
      </c>
    </row>
    <row r="31" spans="1:6" s="7" customFormat="1" x14ac:dyDescent="0.2">
      <c r="A31" s="17"/>
      <c r="B31" s="1"/>
      <c r="C31" s="18"/>
      <c r="D31" s="19"/>
      <c r="E31" s="57"/>
      <c r="F31" s="10"/>
    </row>
    <row r="32" spans="1:6" s="7" customFormat="1" ht="33.75" x14ac:dyDescent="0.2">
      <c r="A32" s="17">
        <v>3.1</v>
      </c>
      <c r="B32" s="1" t="s">
        <v>65</v>
      </c>
      <c r="C32" s="18" t="s">
        <v>21</v>
      </c>
      <c r="D32" s="19">
        <v>900</v>
      </c>
      <c r="E32" s="57">
        <v>0</v>
      </c>
      <c r="F32" s="10">
        <f>+D32*E32</f>
        <v>0</v>
      </c>
    </row>
    <row r="33" spans="1:6" s="7" customFormat="1" x14ac:dyDescent="0.2">
      <c r="A33" s="17"/>
      <c r="B33" s="1"/>
      <c r="C33" s="18"/>
      <c r="D33" s="19"/>
      <c r="E33" s="57"/>
      <c r="F33" s="10"/>
    </row>
    <row r="34" spans="1:6" s="7" customFormat="1" ht="33.75" x14ac:dyDescent="0.2">
      <c r="A34" s="17">
        <v>3.11</v>
      </c>
      <c r="B34" s="1" t="s">
        <v>66</v>
      </c>
      <c r="C34" s="18" t="s">
        <v>30</v>
      </c>
      <c r="D34" s="19">
        <v>5</v>
      </c>
      <c r="E34" s="57">
        <v>0</v>
      </c>
      <c r="F34" s="10">
        <f>+D34*E34</f>
        <v>0</v>
      </c>
    </row>
    <row r="35" spans="1:6" s="7" customFormat="1" ht="146.25" x14ac:dyDescent="0.2">
      <c r="A35" s="17"/>
      <c r="B35" s="1" t="s">
        <v>68</v>
      </c>
      <c r="C35" s="18"/>
      <c r="D35" s="19"/>
      <c r="E35" s="57"/>
      <c r="F35" s="10"/>
    </row>
    <row r="36" spans="1:6" s="7" customFormat="1" x14ac:dyDescent="0.2">
      <c r="A36" s="17"/>
      <c r="B36" s="1"/>
      <c r="C36" s="18"/>
      <c r="D36" s="19"/>
      <c r="E36" s="57"/>
      <c r="F36" s="10"/>
    </row>
    <row r="37" spans="1:6" s="7" customFormat="1" ht="78.75" x14ac:dyDescent="0.2">
      <c r="A37" s="17">
        <v>3.12</v>
      </c>
      <c r="B37" s="1" t="s">
        <v>67</v>
      </c>
      <c r="C37" s="18" t="s">
        <v>30</v>
      </c>
      <c r="D37" s="19">
        <v>1</v>
      </c>
      <c r="E37" s="57">
        <v>0</v>
      </c>
      <c r="F37" s="10">
        <f>+D37*E37</f>
        <v>0</v>
      </c>
    </row>
    <row r="38" spans="1:6" s="7" customFormat="1" x14ac:dyDescent="0.2">
      <c r="A38" s="17"/>
      <c r="B38" s="1"/>
      <c r="C38" s="18"/>
      <c r="D38" s="19"/>
      <c r="E38" s="57"/>
      <c r="F38" s="10"/>
    </row>
    <row r="39" spans="1:6" s="7" customFormat="1" ht="67.5" x14ac:dyDescent="0.2">
      <c r="A39" s="17">
        <v>3.13</v>
      </c>
      <c r="B39" s="1" t="s">
        <v>69</v>
      </c>
      <c r="C39" s="18" t="s">
        <v>22</v>
      </c>
      <c r="D39" s="19">
        <v>35</v>
      </c>
      <c r="E39" s="57">
        <v>0</v>
      </c>
      <c r="F39" s="10">
        <f>+D39*E39</f>
        <v>0</v>
      </c>
    </row>
    <row r="40" spans="1:6" s="7" customFormat="1" x14ac:dyDescent="0.2">
      <c r="A40" s="17"/>
      <c r="B40" s="1"/>
      <c r="C40" s="18"/>
      <c r="D40" s="19"/>
      <c r="E40" s="57"/>
      <c r="F40" s="10"/>
    </row>
    <row r="41" spans="1:6" s="7" customFormat="1" ht="78.75" x14ac:dyDescent="0.2">
      <c r="A41" s="17">
        <v>3.14</v>
      </c>
      <c r="B41" s="1" t="s">
        <v>70</v>
      </c>
      <c r="C41" s="18" t="s">
        <v>22</v>
      </c>
      <c r="D41" s="19">
        <v>35</v>
      </c>
      <c r="E41" s="57">
        <v>0</v>
      </c>
      <c r="F41" s="10">
        <f>+D41*E41</f>
        <v>0</v>
      </c>
    </row>
    <row r="42" spans="1:6" s="7" customFormat="1" x14ac:dyDescent="0.2">
      <c r="A42" s="17"/>
      <c r="B42" s="1" t="s">
        <v>71</v>
      </c>
      <c r="C42" s="18"/>
      <c r="D42" s="19"/>
      <c r="E42" s="57"/>
      <c r="F42" s="10"/>
    </row>
    <row r="43" spans="1:6" s="7" customFormat="1" x14ac:dyDescent="0.2">
      <c r="A43" s="17"/>
      <c r="B43" s="1"/>
      <c r="C43" s="18"/>
      <c r="D43" s="19"/>
      <c r="E43" s="57"/>
      <c r="F43" s="10"/>
    </row>
    <row r="44" spans="1:6" s="7" customFormat="1" ht="78.75" x14ac:dyDescent="0.2">
      <c r="A44" s="17">
        <v>3.15</v>
      </c>
      <c r="B44" s="1" t="s">
        <v>72</v>
      </c>
      <c r="C44" s="18" t="s">
        <v>30</v>
      </c>
      <c r="D44" s="19">
        <v>1</v>
      </c>
      <c r="E44" s="57">
        <v>0</v>
      </c>
      <c r="F44" s="10">
        <f>+D44*E44</f>
        <v>0</v>
      </c>
    </row>
    <row r="45" spans="1:6" s="7" customFormat="1" x14ac:dyDescent="0.2">
      <c r="A45" s="17"/>
      <c r="B45" s="1"/>
      <c r="C45" s="18"/>
      <c r="D45" s="19"/>
      <c r="E45" s="57"/>
      <c r="F45" s="10"/>
    </row>
    <row r="46" spans="1:6" s="7" customFormat="1" ht="45" x14ac:dyDescent="0.2">
      <c r="A46" s="17">
        <v>3.16</v>
      </c>
      <c r="B46" s="1" t="s">
        <v>73</v>
      </c>
      <c r="C46" s="18" t="s">
        <v>30</v>
      </c>
      <c r="D46" s="19">
        <v>1</v>
      </c>
      <c r="E46" s="57">
        <v>0</v>
      </c>
      <c r="F46" s="10">
        <f>+D46*E46</f>
        <v>0</v>
      </c>
    </row>
    <row r="47" spans="1:6" s="7" customFormat="1" x14ac:dyDescent="0.2">
      <c r="A47" s="17"/>
      <c r="B47" s="1"/>
      <c r="C47" s="18"/>
      <c r="D47" s="19"/>
      <c r="E47" s="57"/>
      <c r="F47" s="10"/>
    </row>
    <row r="48" spans="1:6" s="7" customFormat="1" ht="56.25" x14ac:dyDescent="0.2">
      <c r="A48" s="17">
        <v>3.17</v>
      </c>
      <c r="B48" s="1" t="s">
        <v>74</v>
      </c>
      <c r="C48" s="18" t="s">
        <v>30</v>
      </c>
      <c r="D48" s="19">
        <v>1</v>
      </c>
      <c r="E48" s="57">
        <v>0</v>
      </c>
      <c r="F48" s="10">
        <f>+D48*E48</f>
        <v>0</v>
      </c>
    </row>
    <row r="49" spans="1:7" s="7" customFormat="1" x14ac:dyDescent="0.2">
      <c r="A49" s="17"/>
      <c r="B49" s="1"/>
      <c r="C49" s="18"/>
      <c r="D49" s="19"/>
      <c r="E49" s="57"/>
      <c r="F49" s="10"/>
    </row>
    <row r="50" spans="1:7" s="7" customFormat="1" ht="67.5" x14ac:dyDescent="0.2">
      <c r="A50" s="17">
        <v>3.18</v>
      </c>
      <c r="B50" s="1" t="s">
        <v>75</v>
      </c>
      <c r="C50" s="18" t="s">
        <v>30</v>
      </c>
      <c r="D50" s="19">
        <v>1</v>
      </c>
      <c r="E50" s="57">
        <v>0</v>
      </c>
      <c r="F50" s="10">
        <f>+D50*E50</f>
        <v>0</v>
      </c>
    </row>
    <row r="51" spans="1:7" s="7" customFormat="1" x14ac:dyDescent="0.2">
      <c r="A51" s="17"/>
      <c r="B51" s="1"/>
      <c r="C51" s="18"/>
      <c r="D51" s="19"/>
      <c r="E51" s="57"/>
      <c r="F51" s="10"/>
    </row>
    <row r="52" spans="1:7" s="7" customFormat="1" x14ac:dyDescent="0.2">
      <c r="A52" s="17"/>
      <c r="B52" s="1"/>
      <c r="C52" s="18"/>
      <c r="D52" s="19"/>
      <c r="E52" s="57"/>
      <c r="F52" s="10"/>
    </row>
    <row r="53" spans="1:7" s="7" customFormat="1" x14ac:dyDescent="0.2">
      <c r="A53" s="17"/>
      <c r="B53" s="1"/>
      <c r="C53" s="18"/>
      <c r="D53" s="19"/>
      <c r="E53" s="57"/>
      <c r="F53" s="10"/>
    </row>
    <row r="54" spans="1:7" s="7" customFormat="1" ht="33.75" x14ac:dyDescent="0.2">
      <c r="A54" s="17">
        <v>3.19</v>
      </c>
      <c r="B54" s="1" t="s">
        <v>42</v>
      </c>
      <c r="C54" s="18" t="s">
        <v>30</v>
      </c>
      <c r="D54" s="19">
        <v>1</v>
      </c>
      <c r="E54" s="57">
        <v>0</v>
      </c>
      <c r="F54" s="10">
        <f>+D54*E54</f>
        <v>0</v>
      </c>
    </row>
    <row r="55" spans="1:7" s="7" customFormat="1" x14ac:dyDescent="0.2">
      <c r="A55" s="17"/>
      <c r="B55" s="1"/>
      <c r="C55" s="18"/>
      <c r="D55" s="19"/>
      <c r="E55" s="57"/>
      <c r="F55" s="10"/>
    </row>
    <row r="56" spans="1:7" s="7" customFormat="1" x14ac:dyDescent="0.2">
      <c r="A56" s="17"/>
      <c r="B56" s="1"/>
      <c r="C56" s="18"/>
      <c r="D56" s="19"/>
      <c r="E56" s="57"/>
      <c r="F56" s="10"/>
    </row>
    <row r="57" spans="1:7" s="26" customFormat="1" x14ac:dyDescent="0.2">
      <c r="A57" s="35"/>
      <c r="B57" s="21" t="s">
        <v>91</v>
      </c>
      <c r="C57" s="22"/>
      <c r="D57" s="23"/>
      <c r="E57" s="60"/>
      <c r="F57" s="24">
        <f>SUM(F7:F56)</f>
        <v>0</v>
      </c>
      <c r="G57" s="25"/>
    </row>
    <row r="58" spans="1:7" x14ac:dyDescent="0.2">
      <c r="B58" s="3"/>
    </row>
  </sheetData>
  <sheetProtection algorithmName="SHA-512" hashValue="21bYUOGon0/iQlS29YuA1qu+199dV7hfr5UCDTxoPdjmB1b32IjUolcbyaUEok24U97jx1+Q0yub+wAxQpNJbQ==" saltValue="WZv8qUAen7+7krKZIBNx0g=="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8EA-231F-4735-83F1-2EF351EFEF17}">
  <dimension ref="A1:G23"/>
  <sheetViews>
    <sheetView view="pageLayout" zoomScale="130" zoomScaleNormal="130" zoomScaleSheetLayoutView="145" zoomScalePageLayoutView="130" workbookViewId="0">
      <selection activeCell="E12" sqref="E12"/>
    </sheetView>
  </sheetViews>
  <sheetFormatPr defaultColWidth="8.6640625" defaultRowHeight="11.25" x14ac:dyDescent="0.2"/>
  <cols>
    <col min="1" max="1" width="4.5546875" style="27" customWidth="1"/>
    <col min="2" max="2" width="41.5546875" style="31" customWidth="1"/>
    <col min="3" max="3" width="4.44140625" style="28" bestFit="1" customWidth="1"/>
    <col min="4" max="4" width="5.5546875" style="28" customWidth="1"/>
    <col min="5" max="5" width="7.21875" style="29" customWidth="1"/>
    <col min="6" max="6" width="10.21875" style="30" customWidth="1"/>
    <col min="7" max="16384" width="8.6640625" style="16"/>
  </cols>
  <sheetData>
    <row r="1" spans="1:7" s="7" customFormat="1" ht="18" customHeight="1" x14ac:dyDescent="0.2">
      <c r="A1" s="2" t="s">
        <v>0</v>
      </c>
      <c r="B1" s="3" t="s">
        <v>3</v>
      </c>
      <c r="C1" s="4" t="s">
        <v>2</v>
      </c>
      <c r="D1" s="5" t="s">
        <v>1</v>
      </c>
      <c r="E1" s="56" t="s">
        <v>7</v>
      </c>
      <c r="F1" s="6" t="s">
        <v>17</v>
      </c>
    </row>
    <row r="2" spans="1:7" s="7" customFormat="1" ht="18.95" customHeight="1" x14ac:dyDescent="0.2">
      <c r="A2" s="8"/>
      <c r="B2" s="9" t="s">
        <v>33</v>
      </c>
      <c r="C2" s="4"/>
      <c r="D2" s="5"/>
      <c r="E2" s="56"/>
      <c r="F2" s="10"/>
    </row>
    <row r="3" spans="1:7" s="7" customFormat="1" x14ac:dyDescent="0.2">
      <c r="A3" s="8"/>
      <c r="B3" s="9"/>
      <c r="C3" s="4"/>
      <c r="D3" s="5"/>
      <c r="E3" s="56"/>
      <c r="F3" s="10"/>
    </row>
    <row r="4" spans="1:7" s="7" customFormat="1" x14ac:dyDescent="0.2">
      <c r="A4" s="8">
        <v>4</v>
      </c>
      <c r="B4" s="9"/>
      <c r="C4" s="4"/>
      <c r="D4" s="5"/>
      <c r="E4" s="56"/>
      <c r="F4" s="10"/>
    </row>
    <row r="5" spans="1:7" ht="45" x14ac:dyDescent="0.2">
      <c r="A5" s="11"/>
      <c r="B5" s="12" t="s">
        <v>18</v>
      </c>
      <c r="C5" s="13"/>
      <c r="D5" s="14"/>
      <c r="E5" s="58"/>
      <c r="F5" s="15"/>
      <c r="G5" s="14"/>
    </row>
    <row r="6" spans="1:7" x14ac:dyDescent="0.2">
      <c r="A6" s="11"/>
      <c r="B6" s="12"/>
      <c r="C6" s="13"/>
      <c r="D6" s="14"/>
      <c r="E6" s="58"/>
      <c r="F6" s="15"/>
      <c r="G6" s="14"/>
    </row>
    <row r="7" spans="1:7" s="7" customFormat="1" ht="33.75" x14ac:dyDescent="0.2">
      <c r="A7" s="17">
        <v>4.01</v>
      </c>
      <c r="B7" s="1" t="s">
        <v>43</v>
      </c>
      <c r="C7" s="18" t="s">
        <v>30</v>
      </c>
      <c r="D7" s="19">
        <v>1</v>
      </c>
      <c r="E7" s="57">
        <v>0</v>
      </c>
      <c r="F7" s="10">
        <f>+D7*E7</f>
        <v>0</v>
      </c>
    </row>
    <row r="8" spans="1:7" s="7" customFormat="1" x14ac:dyDescent="0.2">
      <c r="A8" s="17"/>
      <c r="B8" s="1"/>
      <c r="C8" s="18"/>
      <c r="D8" s="19"/>
      <c r="E8" s="57"/>
      <c r="F8" s="10"/>
    </row>
    <row r="9" spans="1:7" s="7" customFormat="1" ht="33.75" x14ac:dyDescent="0.2">
      <c r="A9" s="17">
        <v>4.0199999999999996</v>
      </c>
      <c r="B9" s="1" t="s">
        <v>79</v>
      </c>
      <c r="C9" s="18" t="s">
        <v>30</v>
      </c>
      <c r="D9" s="19">
        <v>1</v>
      </c>
      <c r="E9" s="57">
        <v>0</v>
      </c>
      <c r="F9" s="10">
        <f t="shared" ref="F9:F13" si="0">+D9*E9</f>
        <v>0</v>
      </c>
    </row>
    <row r="10" spans="1:7" s="7" customFormat="1" x14ac:dyDescent="0.2">
      <c r="A10" s="17"/>
      <c r="B10" s="1" t="s">
        <v>55</v>
      </c>
      <c r="C10" s="18" t="s">
        <v>21</v>
      </c>
      <c r="D10" s="19">
        <v>48300</v>
      </c>
      <c r="E10" s="57">
        <v>0</v>
      </c>
      <c r="F10" s="10">
        <f t="shared" si="0"/>
        <v>0</v>
      </c>
    </row>
    <row r="11" spans="1:7" s="7" customFormat="1" x14ac:dyDescent="0.2">
      <c r="A11" s="17"/>
      <c r="B11" s="1" t="s">
        <v>56</v>
      </c>
      <c r="C11" s="18" t="s">
        <v>22</v>
      </c>
      <c r="D11" s="19">
        <v>710</v>
      </c>
      <c r="E11" s="57">
        <v>0</v>
      </c>
      <c r="F11" s="10">
        <f t="shared" si="0"/>
        <v>0</v>
      </c>
    </row>
    <row r="12" spans="1:7" s="7" customFormat="1" x14ac:dyDescent="0.2">
      <c r="A12" s="17"/>
      <c r="B12" s="1"/>
      <c r="C12" s="18"/>
      <c r="D12" s="19"/>
      <c r="E12" s="57"/>
      <c r="F12" s="10"/>
    </row>
    <row r="13" spans="1:7" s="7" customFormat="1" ht="22.5" x14ac:dyDescent="0.2">
      <c r="A13" s="17">
        <v>4.03</v>
      </c>
      <c r="B13" s="1" t="s">
        <v>57</v>
      </c>
      <c r="C13" s="18"/>
      <c r="D13" s="19"/>
      <c r="E13" s="57"/>
      <c r="F13" s="10">
        <f t="shared" si="0"/>
        <v>0</v>
      </c>
    </row>
    <row r="14" spans="1:7" s="7" customFormat="1" x14ac:dyDescent="0.2">
      <c r="A14" s="17"/>
      <c r="B14" s="1"/>
      <c r="C14" s="18"/>
      <c r="D14" s="19"/>
      <c r="E14" s="57"/>
      <c r="F14" s="10"/>
    </row>
    <row r="15" spans="1:7" s="7" customFormat="1" x14ac:dyDescent="0.2">
      <c r="A15" s="17"/>
      <c r="B15" s="1"/>
      <c r="C15" s="18"/>
      <c r="D15" s="19"/>
      <c r="E15" s="57"/>
      <c r="F15" s="10"/>
    </row>
    <row r="16" spans="1:7" s="7" customFormat="1" x14ac:dyDescent="0.2">
      <c r="A16" s="20"/>
      <c r="B16" s="24" t="s">
        <v>90</v>
      </c>
      <c r="C16" s="22"/>
      <c r="D16" s="39"/>
      <c r="E16" s="61"/>
      <c r="F16" s="24">
        <f>SUM(F7:F15)</f>
        <v>0</v>
      </c>
    </row>
    <row r="17" spans="1:7" s="7" customFormat="1" x14ac:dyDescent="0.2">
      <c r="A17" s="27"/>
      <c r="B17" s="3"/>
      <c r="C17" s="28"/>
      <c r="D17" s="28"/>
      <c r="E17" s="29"/>
      <c r="F17" s="30"/>
    </row>
    <row r="18" spans="1:7" s="7" customFormat="1" x14ac:dyDescent="0.2">
      <c r="A18" s="27"/>
      <c r="B18" s="31"/>
      <c r="C18" s="28"/>
      <c r="D18" s="28"/>
      <c r="E18" s="29"/>
      <c r="F18" s="30"/>
    </row>
    <row r="19" spans="1:7" s="7" customFormat="1" x14ac:dyDescent="0.2">
      <c r="A19" s="27"/>
      <c r="B19" s="31"/>
      <c r="C19" s="28"/>
      <c r="D19" s="28"/>
      <c r="E19" s="29"/>
      <c r="F19" s="30"/>
    </row>
    <row r="20" spans="1:7" s="7" customFormat="1" x14ac:dyDescent="0.2">
      <c r="A20" s="27"/>
      <c r="B20" s="31"/>
      <c r="C20" s="28"/>
      <c r="D20" s="28"/>
      <c r="E20" s="29"/>
      <c r="F20" s="30"/>
    </row>
    <row r="21" spans="1:7" s="7" customFormat="1" x14ac:dyDescent="0.2">
      <c r="A21" s="27"/>
      <c r="B21" s="31"/>
      <c r="C21" s="28"/>
      <c r="D21" s="28"/>
      <c r="E21" s="29"/>
      <c r="F21" s="30"/>
    </row>
    <row r="22" spans="1:7" s="7" customFormat="1" x14ac:dyDescent="0.2">
      <c r="A22" s="27"/>
      <c r="B22" s="31"/>
      <c r="C22" s="28"/>
      <c r="D22" s="28"/>
      <c r="E22" s="29"/>
      <c r="F22" s="30"/>
    </row>
    <row r="23" spans="1:7" s="26" customFormat="1" x14ac:dyDescent="0.2">
      <c r="A23" s="27"/>
      <c r="B23" s="31"/>
      <c r="C23" s="28"/>
      <c r="D23" s="28"/>
      <c r="E23" s="29"/>
      <c r="F23" s="30"/>
      <c r="G23" s="25"/>
    </row>
  </sheetData>
  <sheetProtection algorithmName="SHA-512" hashValue="FyejA7COTGSPm1MEewiVXwQddI9y7ZZ4IkQQLe0KX1BeSex1bnLGnuBsdGNDzAeydbrmjyaVyIa7XCSaxwZ5dg==" saltValue="4HOqgGy48U48Yh282f778g=="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5FCC-A262-4959-830E-88D5C96C8BD9}">
  <dimension ref="A1:G24"/>
  <sheetViews>
    <sheetView view="pageLayout" zoomScale="130" zoomScaleNormal="130" zoomScaleSheetLayoutView="145" zoomScalePageLayoutView="130" workbookViewId="0">
      <selection activeCell="E12" sqref="E12"/>
    </sheetView>
  </sheetViews>
  <sheetFormatPr defaultColWidth="8.6640625" defaultRowHeight="11.25" x14ac:dyDescent="0.2"/>
  <cols>
    <col min="1" max="1" width="4.5546875" style="27" customWidth="1"/>
    <col min="2" max="2" width="41.5546875" style="31" customWidth="1"/>
    <col min="3" max="3" width="4.44140625" style="28" bestFit="1" customWidth="1"/>
    <col min="4" max="4" width="5.5546875" style="28" customWidth="1"/>
    <col min="5" max="5" width="7.21875" style="29" customWidth="1"/>
    <col min="6" max="6" width="10.21875" style="30" customWidth="1"/>
    <col min="7" max="16384" width="8.6640625" style="16"/>
  </cols>
  <sheetData>
    <row r="1" spans="1:7" s="7" customFormat="1" ht="18" customHeight="1" x14ac:dyDescent="0.2">
      <c r="A1" s="2" t="s">
        <v>0</v>
      </c>
      <c r="B1" s="3" t="s">
        <v>3</v>
      </c>
      <c r="C1" s="4" t="s">
        <v>2</v>
      </c>
      <c r="D1" s="5" t="s">
        <v>1</v>
      </c>
      <c r="E1" s="56" t="s">
        <v>7</v>
      </c>
      <c r="F1" s="6" t="s">
        <v>17</v>
      </c>
    </row>
    <row r="2" spans="1:7" s="7" customFormat="1" ht="18.95" customHeight="1" x14ac:dyDescent="0.2">
      <c r="A2" s="8"/>
      <c r="B2" s="9" t="s">
        <v>82</v>
      </c>
      <c r="C2" s="4"/>
      <c r="D2" s="5"/>
      <c r="E2" s="56"/>
      <c r="F2" s="10"/>
    </row>
    <row r="3" spans="1:7" s="7" customFormat="1" x14ac:dyDescent="0.2">
      <c r="A3" s="8"/>
      <c r="B3" s="9"/>
      <c r="C3" s="4"/>
      <c r="D3" s="5"/>
      <c r="E3" s="56"/>
      <c r="F3" s="10"/>
    </row>
    <row r="4" spans="1:7" s="7" customFormat="1" x14ac:dyDescent="0.2">
      <c r="A4" s="8">
        <v>5</v>
      </c>
      <c r="B4" s="9"/>
      <c r="C4" s="4"/>
      <c r="D4" s="5"/>
      <c r="E4" s="56"/>
      <c r="F4" s="10"/>
    </row>
    <row r="5" spans="1:7" ht="45" x14ac:dyDescent="0.2">
      <c r="A5" s="11"/>
      <c r="B5" s="12" t="s">
        <v>18</v>
      </c>
      <c r="C5" s="13"/>
      <c r="D5" s="14"/>
      <c r="E5" s="58"/>
      <c r="F5" s="15"/>
      <c r="G5" s="14"/>
    </row>
    <row r="6" spans="1:7" x14ac:dyDescent="0.2">
      <c r="A6" s="11"/>
      <c r="B6" s="12"/>
      <c r="C6" s="13"/>
      <c r="D6" s="14"/>
      <c r="E6" s="58"/>
      <c r="F6" s="15"/>
      <c r="G6" s="14"/>
    </row>
    <row r="7" spans="1:7" s="7" customFormat="1" ht="21.6" customHeight="1" x14ac:dyDescent="0.2">
      <c r="A7" s="17">
        <v>5.01</v>
      </c>
      <c r="B7" s="1" t="s">
        <v>98</v>
      </c>
      <c r="C7" s="18" t="s">
        <v>20</v>
      </c>
      <c r="D7" s="19">
        <v>947.5</v>
      </c>
      <c r="E7" s="57">
        <v>0</v>
      </c>
      <c r="F7" s="10">
        <f>+E7*D7</f>
        <v>0</v>
      </c>
    </row>
    <row r="8" spans="1:7" s="7" customFormat="1" x14ac:dyDescent="0.2">
      <c r="A8" s="17"/>
      <c r="B8" s="1"/>
      <c r="C8" s="18"/>
      <c r="D8" s="19"/>
      <c r="E8" s="57"/>
      <c r="F8" s="10"/>
    </row>
    <row r="9" spans="1:7" s="7" customFormat="1" ht="33.75" x14ac:dyDescent="0.2">
      <c r="A9" s="17">
        <v>5.0199999999999996</v>
      </c>
      <c r="B9" s="1" t="s">
        <v>83</v>
      </c>
      <c r="C9" s="18" t="s">
        <v>20</v>
      </c>
      <c r="D9" s="19">
        <v>520</v>
      </c>
      <c r="E9" s="57">
        <v>0</v>
      </c>
      <c r="F9" s="10">
        <f>+E9*D9</f>
        <v>0</v>
      </c>
    </row>
    <row r="10" spans="1:7" s="7" customFormat="1" x14ac:dyDescent="0.2">
      <c r="A10" s="17"/>
      <c r="B10" s="1"/>
      <c r="C10" s="18"/>
      <c r="D10" s="19"/>
      <c r="E10" s="57"/>
      <c r="F10" s="10"/>
    </row>
    <row r="11" spans="1:7" s="7" customFormat="1" ht="22.5" x14ac:dyDescent="0.2">
      <c r="A11" s="17">
        <v>5.03</v>
      </c>
      <c r="B11" s="1" t="s">
        <v>84</v>
      </c>
      <c r="C11" s="18" t="s">
        <v>20</v>
      </c>
      <c r="D11" s="19">
        <v>427.5</v>
      </c>
      <c r="E11" s="57">
        <v>0</v>
      </c>
      <c r="F11" s="10">
        <f>+E11*D11</f>
        <v>0</v>
      </c>
    </row>
    <row r="12" spans="1:7" s="7" customFormat="1" x14ac:dyDescent="0.2">
      <c r="A12" s="17"/>
      <c r="B12" s="1"/>
      <c r="C12" s="18"/>
      <c r="D12" s="19"/>
      <c r="E12" s="57"/>
      <c r="F12" s="10"/>
    </row>
    <row r="13" spans="1:7" s="7" customFormat="1" x14ac:dyDescent="0.2">
      <c r="A13" s="17"/>
      <c r="B13" s="1"/>
      <c r="C13" s="18"/>
      <c r="D13" s="19"/>
      <c r="E13" s="57"/>
      <c r="F13" s="10"/>
    </row>
    <row r="14" spans="1:7" s="7" customFormat="1" x14ac:dyDescent="0.2">
      <c r="A14" s="17"/>
      <c r="B14" s="1"/>
      <c r="C14" s="18"/>
      <c r="D14" s="19"/>
      <c r="E14" s="57"/>
      <c r="F14" s="10"/>
    </row>
    <row r="15" spans="1:7" s="7" customFormat="1" x14ac:dyDescent="0.2">
      <c r="A15" s="17"/>
      <c r="B15" s="1"/>
      <c r="C15" s="18"/>
      <c r="D15" s="19"/>
      <c r="E15" s="57"/>
      <c r="F15" s="10"/>
    </row>
    <row r="16" spans="1:7" s="7" customFormat="1" x14ac:dyDescent="0.2">
      <c r="A16" s="17"/>
      <c r="B16" s="1"/>
      <c r="C16" s="18"/>
      <c r="D16" s="19"/>
      <c r="E16" s="57"/>
      <c r="F16" s="10"/>
    </row>
    <row r="17" spans="1:7" s="7" customFormat="1" x14ac:dyDescent="0.2">
      <c r="A17" s="17"/>
      <c r="B17" s="1"/>
      <c r="C17" s="18"/>
      <c r="D17" s="19"/>
      <c r="E17" s="57"/>
      <c r="F17" s="10"/>
    </row>
    <row r="18" spans="1:7" s="7" customFormat="1" x14ac:dyDescent="0.2">
      <c r="A18" s="17"/>
      <c r="B18" s="1"/>
      <c r="C18" s="18"/>
      <c r="D18" s="19"/>
      <c r="E18" s="57"/>
      <c r="F18" s="10"/>
    </row>
    <row r="19" spans="1:7" s="7" customFormat="1" x14ac:dyDescent="0.2">
      <c r="A19" s="17"/>
      <c r="B19" s="1"/>
      <c r="C19" s="18"/>
      <c r="D19" s="19"/>
      <c r="E19" s="57"/>
      <c r="F19" s="10"/>
    </row>
    <row r="20" spans="1:7" s="7" customFormat="1" x14ac:dyDescent="0.2">
      <c r="A20" s="17"/>
      <c r="B20" s="1"/>
      <c r="C20" s="18"/>
      <c r="D20" s="19"/>
      <c r="E20" s="57"/>
      <c r="F20" s="10"/>
    </row>
    <row r="21" spans="1:7" s="7" customFormat="1" x14ac:dyDescent="0.2">
      <c r="A21" s="17"/>
      <c r="B21" s="1"/>
      <c r="C21" s="18"/>
      <c r="D21" s="19"/>
      <c r="E21" s="57"/>
      <c r="F21" s="10"/>
    </row>
    <row r="22" spans="1:7" s="7" customFormat="1" x14ac:dyDescent="0.2">
      <c r="A22" s="17"/>
      <c r="B22" s="1"/>
      <c r="C22" s="18"/>
      <c r="D22" s="19"/>
      <c r="E22" s="57"/>
      <c r="F22" s="10"/>
    </row>
    <row r="23" spans="1:7" s="26" customFormat="1" x14ac:dyDescent="0.2">
      <c r="A23" s="20"/>
      <c r="B23" s="24" t="s">
        <v>89</v>
      </c>
      <c r="C23" s="22"/>
      <c r="D23" s="23"/>
      <c r="E23" s="60"/>
      <c r="F23" s="24">
        <f>SUM(F7:F22)</f>
        <v>0</v>
      </c>
      <c r="G23" s="25"/>
    </row>
    <row r="24" spans="1:7" x14ac:dyDescent="0.2">
      <c r="B24" s="3"/>
    </row>
  </sheetData>
  <sheetProtection algorithmName="SHA-512" hashValue="Kp9gcDAi6AUNWX4ihoEVf1C6pGrugGZUUyvLIol2tY9c38UNQgde0MAk43hX69LT1BxqMnrpcnHfHE+xTWmnIQ==" saltValue="l8go53bk4aCBA6v8AoPzxA=="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11</vt:i4>
      </vt:variant>
    </vt:vector>
  </HeadingPairs>
  <TitlesOfParts>
    <vt:vector size="17" baseType="lpstr">
      <vt:lpstr>REKAPITULACIJA</vt:lpstr>
      <vt:lpstr>PRIPRAVLJALNA IN ZAKLJUČNA DELA</vt:lpstr>
      <vt:lpstr>ZEMELJSKA DELA</vt:lpstr>
      <vt:lpstr>NAMAKALNI SISTEM</vt:lpstr>
      <vt:lpstr>OGREVALNI SISTEM</vt:lpstr>
      <vt:lpstr>UMETNA TRAVA</vt:lpstr>
      <vt:lpstr>'NAMAKALNI SISTEM'!Področje_tiskanja</vt:lpstr>
      <vt:lpstr>'OGREVALNI SISTEM'!Področje_tiskanja</vt:lpstr>
      <vt:lpstr>'PRIPRAVLJALNA IN ZAKLJUČNA DELA'!Področje_tiskanja</vt:lpstr>
      <vt:lpstr>REKAPITULACIJA!Področje_tiskanja</vt:lpstr>
      <vt:lpstr>'UMETNA TRAVA'!Področje_tiskanja</vt:lpstr>
      <vt:lpstr>'ZEMELJSKA DELA'!Področje_tiskanja</vt:lpstr>
      <vt:lpstr>'NAMAKALNI SISTEM'!Tiskanje_naslovov</vt:lpstr>
      <vt:lpstr>'OGREVALNI SISTEM'!Tiskanje_naslovov</vt:lpstr>
      <vt:lpstr>'PRIPRAVLJALNA IN ZAKLJUČNA DELA'!Tiskanje_naslovov</vt:lpstr>
      <vt:lpstr>'UMETNA TRAVA'!Tiskanje_naslovov</vt:lpstr>
      <vt:lpstr>'ZEMELJSKA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Dejan Šebenik</dc:creator>
  <cp:lastModifiedBy>Dejan Šebenik</cp:lastModifiedBy>
  <cp:lastPrinted>2024-10-18T16:06:03Z</cp:lastPrinted>
  <dcterms:created xsi:type="dcterms:W3CDTF">1998-02-18T16:13:42Z</dcterms:created>
  <dcterms:modified xsi:type="dcterms:W3CDTF">2024-10-23T07:44:49Z</dcterms:modified>
</cp:coreProperties>
</file>